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drawings/drawing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30" windowWidth="10200" windowHeight="7785" activeTab="0"/>
  </bookViews>
  <sheets>
    <sheet name="目次 " sheetId="1" r:id="rId1"/>
    <sheet name="1" sheetId="2" r:id="rId2"/>
    <sheet name="2 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-1" sheetId="24" r:id="rId24"/>
    <sheet name="23-2" sheetId="25" r:id="rId25"/>
    <sheet name="23-3" sheetId="26" r:id="rId26"/>
    <sheet name="23-4" sheetId="27" r:id="rId27"/>
    <sheet name="23-5" sheetId="28" r:id="rId28"/>
    <sheet name="23-6" sheetId="29" r:id="rId29"/>
    <sheet name="23-7 " sheetId="30" r:id="rId30"/>
    <sheet name="23-8" sheetId="31" r:id="rId31"/>
    <sheet name="23-9" sheetId="32" r:id="rId32"/>
    <sheet name="23-10" sheetId="33" r:id="rId33"/>
    <sheet name="23-11" sheetId="34" r:id="rId34"/>
    <sheet name="23-12" sheetId="35" r:id="rId35"/>
    <sheet name="23-13" sheetId="36" r:id="rId36"/>
    <sheet name="23-14" sheetId="37" r:id="rId37"/>
    <sheet name="23-15" sheetId="38" r:id="rId38"/>
  </sheets>
  <externalReferences>
    <externalReference r:id="rId41"/>
  </externalReferences>
  <definedNames>
    <definedName name="Data" localSheetId="2">#REF!</definedName>
    <definedName name="Data" localSheetId="34">#REF!</definedName>
    <definedName name="Data" localSheetId="30">#REF!</definedName>
    <definedName name="Data">#REF!</definedName>
    <definedName name="DataEnd">#REF!</definedName>
    <definedName name="Hyousoku" localSheetId="2">#REF!</definedName>
    <definedName name="Hyousoku" localSheetId="34">#REF!</definedName>
    <definedName name="Hyousoku" localSheetId="30">#REF!</definedName>
    <definedName name="Hyousoku">#REF!</definedName>
    <definedName name="HyousokuArea" localSheetId="2">#REF!</definedName>
    <definedName name="HyousokuArea" localSheetId="34">#REF!</definedName>
    <definedName name="HyousokuArea" localSheetId="30">#REF!</definedName>
    <definedName name="HyousokuArea">#REF!</definedName>
    <definedName name="HyousokuEnd" localSheetId="2">#REF!</definedName>
    <definedName name="HyousokuEnd" localSheetId="34">#REF!</definedName>
    <definedName name="HyousokuEnd" localSheetId="30">#REF!</definedName>
    <definedName name="HyousokuEnd">#REF!</definedName>
    <definedName name="Hyoutou">#REF!</definedName>
    <definedName name="_xlnm.Print_Area" localSheetId="1">'1'!$A$3:$I$32</definedName>
    <definedName name="_xlnm.Print_Area" localSheetId="10">'10'!$A$3:$I$21</definedName>
    <definedName name="_xlnm.Print_Area" localSheetId="11">'11'!$A$3:$K$38</definedName>
    <definedName name="_xlnm.Print_Area" localSheetId="12">'12'!$A$3:$K$34</definedName>
    <definedName name="_xlnm.Print_Area" localSheetId="13">'13'!$A$3:$I$13</definedName>
    <definedName name="_xlnm.Print_Area" localSheetId="14">'14'!$A$3:$I$10</definedName>
    <definedName name="_xlnm.Print_Area" localSheetId="15">'15'!$A$3:$J$16</definedName>
    <definedName name="_xlnm.Print_Area" localSheetId="16">'16'!$A$3:$E$30</definedName>
    <definedName name="_xlnm.Print_Area" localSheetId="17">'17'!$A$3:$F$80</definedName>
    <definedName name="_xlnm.Print_Area" localSheetId="18">'18'!$A$3:$N$57</definedName>
    <definedName name="_xlnm.Print_Area" localSheetId="19">'19'!$A$3:$T$63</definedName>
    <definedName name="_xlnm.Print_Area" localSheetId="2">'2 '!$A$3:$H$23</definedName>
    <definedName name="_xlnm.Print_Area" localSheetId="20">'20'!$A$3:$H$75</definedName>
    <definedName name="_xlnm.Print_Area" localSheetId="21">'21'!$A$3:$H$60</definedName>
    <definedName name="_xlnm.Print_Area" localSheetId="23">'23-1'!$A$3:$L$67</definedName>
    <definedName name="_xlnm.Print_Area" localSheetId="32">'23-10'!$A$3:$AK$67</definedName>
    <definedName name="_xlnm.Print_Area" localSheetId="34">'23-12'!$A$3:$AB$68</definedName>
    <definedName name="_xlnm.Print_Area" localSheetId="35">'23-13'!$A$3:$AM$67</definedName>
    <definedName name="_xlnm.Print_Area" localSheetId="36">'23-14'!$A$3:$AP$67</definedName>
    <definedName name="_xlnm.Print_Area" localSheetId="37">'23-15'!$A$3:$AM$66</definedName>
    <definedName name="_xlnm.Print_Area" localSheetId="24">'23-2'!$A$3:$BP$66</definedName>
    <definedName name="_xlnm.Print_Area" localSheetId="25">'23-3'!$A$3:$N$66</definedName>
    <definedName name="_xlnm.Print_Area" localSheetId="26">'23-4'!$A$3:$M$68</definedName>
    <definedName name="_xlnm.Print_Area" localSheetId="27">'23-5'!$A$3:$M$67</definedName>
    <definedName name="_xlnm.Print_Area" localSheetId="28">'23-6'!$A$3:$N$67</definedName>
    <definedName name="_xlnm.Print_Area" localSheetId="30">'23-8'!$A$3:$Q$66</definedName>
    <definedName name="_xlnm.Print_Area" localSheetId="31">'23-9'!$A$3:$Z$65</definedName>
    <definedName name="_xlnm.Print_Area" localSheetId="3">'3'!$A$3:$G$13</definedName>
    <definedName name="_xlnm.Print_Area" localSheetId="4">'4'!$A$3:$G$30</definedName>
    <definedName name="_xlnm.Print_Area" localSheetId="5">'5'!$A$3:$T$162</definedName>
    <definedName name="_xlnm.Print_Area" localSheetId="6">'6'!$A$3:$G$40</definedName>
    <definedName name="_xlnm.Print_Area" localSheetId="7">'7'!$A$3:$N$64</definedName>
    <definedName name="_xlnm.Print_Area" localSheetId="8">'8'!$A$3:$P$7</definedName>
    <definedName name="_xlnm.Print_Area" localSheetId="9">'9'!$A$3:$K$13</definedName>
    <definedName name="_xlnm.Print_Area" localSheetId="0">'目次 '!$A$1:$B$41</definedName>
    <definedName name="_xlnm.Print_Titles" localSheetId="29">'23-7 '!$A:$B</definedName>
    <definedName name="Rangai0">#REF!</definedName>
    <definedName name="Title">#REF!</definedName>
    <definedName name="TitleEnglish" localSheetId="2">#REF!</definedName>
    <definedName name="TitleEnglish" localSheetId="34">#REF!</definedName>
    <definedName name="TitleEnglish" localSheetId="30">#REF!</definedName>
    <definedName name="TitleEnglish">#REF!</definedName>
    <definedName name="小地域" localSheetId="2">#REF!</definedName>
    <definedName name="小地域">#REF!</definedName>
  </definedNames>
  <calcPr fullCalcOnLoad="1"/>
</workbook>
</file>

<file path=xl/sharedStrings.xml><?xml version="1.0" encoding="utf-8"?>
<sst xmlns="http://schemas.openxmlformats.org/spreadsheetml/2006/main" count="5296" uniqueCount="1193">
  <si>
    <t>（10）非農林漁業・業主・雇用者世帯
 　　（世帯の主な就業者が雇用者）</t>
  </si>
  <si>
    <t>Ⅳ　非就業者世帯</t>
  </si>
  <si>
    <t>Ⅴ　分類不能の世帯</t>
  </si>
  <si>
    <t>区　   　分</t>
  </si>
  <si>
    <t>総 　数</t>
  </si>
  <si>
    <t>雇　用　者
(役員含む)</t>
  </si>
  <si>
    <t>家　  族
従 業 者</t>
  </si>
  <si>
    <t>総　　　　数</t>
  </si>
  <si>
    <t>自 営 業 主
(家庭内職者含む)</t>
  </si>
  <si>
    <t>　Ａ　農業,林業</t>
  </si>
  <si>
    <t>　Ａ　農業,林業</t>
  </si>
  <si>
    <t>　　　うち農業</t>
  </si>
  <si>
    <t>　　　うち農業</t>
  </si>
  <si>
    <t>　Ｂ　漁業</t>
  </si>
  <si>
    <t>　Ｂ　漁業</t>
  </si>
  <si>
    <t>　Ｄ　建設業</t>
  </si>
  <si>
    <t>　Ｄ　建設業</t>
  </si>
  <si>
    <t>　Ｅ　製造業</t>
  </si>
  <si>
    <t>　Ｅ　製造業</t>
  </si>
  <si>
    <t>　Ｆ  電気・ガス・熱供給・水道業</t>
  </si>
  <si>
    <t>　Ｆ  電気・ガス・熱供給・水道業</t>
  </si>
  <si>
    <t>　Ｇ　情報通信業</t>
  </si>
  <si>
    <t>　Ｇ　情報通信業</t>
  </si>
  <si>
    <t>　Ｃ　鉱業，採石業，砂利採取業</t>
  </si>
  <si>
    <t>　Ｃ　鉱業，採石業，砂利採取業</t>
  </si>
  <si>
    <t>　Ｈ  運輸業，郵便業</t>
  </si>
  <si>
    <t>　Ｈ  運輸業，郵便業</t>
  </si>
  <si>
    <t>　Ｋ　不動産業，物品賃貸業</t>
  </si>
  <si>
    <t>　Ｋ　不動産業，物品賃貸業</t>
  </si>
  <si>
    <t>　Ｌ　学術研究，専門・技術サービス業</t>
  </si>
  <si>
    <t>　Ｌ　学術研究，専門・技術サービス業</t>
  </si>
  <si>
    <t>　Ｔ　分類不能の産業</t>
  </si>
  <si>
    <t>　Ｔ　分類不能の産業</t>
  </si>
  <si>
    <t>生産年齢
人口(%)</t>
  </si>
  <si>
    <t>年少
人口(%)</t>
  </si>
  <si>
    <t>老年
人口(%)</t>
  </si>
  <si>
    <t>　Ｒ　サービス業（他に分類されないもの）　</t>
  </si>
  <si>
    <t>　Ｒ　サービス業（他に分類されないもの）　</t>
  </si>
  <si>
    <t>　Ｑ　複合サービス事業</t>
  </si>
  <si>
    <t>総　　数</t>
  </si>
  <si>
    <t>　Ｑ　複合サービス事業</t>
  </si>
  <si>
    <t>　Ｐ　医療，福祉</t>
  </si>
  <si>
    <t>　Ｐ　医療，福祉</t>
  </si>
  <si>
    <t>　Ｏ　教育，学習支援業</t>
  </si>
  <si>
    <t>　Ｏ　教育，学習支援業</t>
  </si>
  <si>
    <t>　Ｍ　宿泊業，飲食サービス業　</t>
  </si>
  <si>
    <t>　Ｍ　宿泊業，飲食サービス業　</t>
  </si>
  <si>
    <t>　Ｎ　生活関連サービス業，娯楽業</t>
  </si>
  <si>
    <t>　Ｎ　生活関連サービス業，娯楽業</t>
  </si>
  <si>
    <t>総　　数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</si>
  <si>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</si>
  <si>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</si>
  <si>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</si>
  <si>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</si>
  <si>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</si>
  <si>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</si>
  <si>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</si>
  <si>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</si>
  <si>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</si>
  <si>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</si>
  <si>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</si>
  <si>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</si>
  <si>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</si>
  <si>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</si>
  <si>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85歳以上</t>
  </si>
  <si>
    <t>男</t>
  </si>
  <si>
    <t>15 ～ 19</t>
  </si>
  <si>
    <t>20 ～ 24</t>
  </si>
  <si>
    <t>出生時から</t>
  </si>
  <si>
    <t>１年未満</t>
  </si>
  <si>
    <t>20年以上</t>
  </si>
  <si>
    <t>10年以上20年未満</t>
  </si>
  <si>
    <t>1年以上5年未満</t>
  </si>
  <si>
    <t>5年以上10年未満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</si>
  <si>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</si>
  <si>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</si>
  <si>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</si>
  <si>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</si>
  <si>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</si>
  <si>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</si>
  <si>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</si>
  <si>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</si>
  <si>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</si>
  <si>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</si>
  <si>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</si>
  <si>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</si>
  <si>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女</t>
  </si>
  <si>
    <t>管理的
職業
従事者</t>
  </si>
  <si>
    <t>事務
従事者</t>
  </si>
  <si>
    <t>販売
従事者</t>
  </si>
  <si>
    <t>サービス職業
従事者</t>
  </si>
  <si>
    <t>保安
職業
従事者</t>
  </si>
  <si>
    <t>農林
漁業
従事者</t>
  </si>
  <si>
    <t>輸送・
機械運転従事者</t>
  </si>
  <si>
    <t>建設・
採掘
従事者</t>
  </si>
  <si>
    <t>運搬・
清掃・
包装等
従事者</t>
  </si>
  <si>
    <t>分類
不能の
職業</t>
  </si>
  <si>
    <t>*都市計画区域面積による。</t>
  </si>
  <si>
    <t>従 業 も
通 学 も
していない</t>
  </si>
  <si>
    <t>自宅で従業</t>
  </si>
  <si>
    <t>他県で
従　業</t>
  </si>
  <si>
    <t>他県に
常　住</t>
  </si>
  <si>
    <t>15歳未満</t>
  </si>
  <si>
    <t>就業者</t>
  </si>
  <si>
    <t>通学者</t>
  </si>
  <si>
    <t>住宅以外に住む
一般世帯</t>
  </si>
  <si>
    <t>　　　　 東　成　区</t>
  </si>
  <si>
    <t>構成比%</t>
  </si>
  <si>
    <t>市内</t>
  </si>
  <si>
    <t>　　　　　　自　　　宅</t>
  </si>
  <si>
    <t>　　　　　　自　宅　外</t>
  </si>
  <si>
    <t>　他市区町村で</t>
  </si>
  <si>
    <t>　 県　　内</t>
  </si>
  <si>
    <t>　　 神　戸　市</t>
  </si>
  <si>
    <t>　　　 堺　　　市</t>
  </si>
  <si>
    <t>　　 　岸 和 田 市</t>
  </si>
  <si>
    <t>　　　 豊　中　市</t>
  </si>
  <si>
    <t>　　 　池　田　市</t>
  </si>
  <si>
    <t>　　　 吹　田　市</t>
  </si>
  <si>
    <t>　　 　泉 大 津 市</t>
  </si>
  <si>
    <t>　　　 高　槻　市</t>
  </si>
  <si>
    <t>　　 　守　口　市</t>
  </si>
  <si>
    <t>　　　 枚　方　市</t>
  </si>
  <si>
    <t>　　 　茨　木　市</t>
  </si>
  <si>
    <t>　　　 八　尾　市</t>
  </si>
  <si>
    <t>　　 　泉 佐 野 市</t>
  </si>
  <si>
    <t>　　 その他の市町村</t>
  </si>
  <si>
    <t>　　　 門　真　市</t>
  </si>
  <si>
    <t>　　 　摂　津　市</t>
  </si>
  <si>
    <t>　　 　その他の市町村</t>
  </si>
  <si>
    <t>　　 三　重　県</t>
  </si>
  <si>
    <t>　 　その他の都道府県</t>
  </si>
  <si>
    <t>　　　　　  従業・通学</t>
  </si>
  <si>
    <t xml:space="preserve">            従業・通学</t>
  </si>
  <si>
    <t>　 他　　県</t>
  </si>
  <si>
    <t xml:space="preserve">       特別区部</t>
  </si>
  <si>
    <t xml:space="preserve">       その他の市町村</t>
  </si>
  <si>
    <t xml:space="preserve"> 東　灘　区</t>
  </si>
  <si>
    <t xml:space="preserve"> 灘　　　区</t>
  </si>
  <si>
    <t xml:space="preserve"> 兵　庫　区</t>
  </si>
  <si>
    <t xml:space="preserve"> 長　田　区</t>
  </si>
  <si>
    <t xml:space="preserve"> 須　磨　区</t>
  </si>
  <si>
    <t xml:space="preserve"> 垂　水　区</t>
  </si>
  <si>
    <t xml:space="preserve"> 北　　　区</t>
  </si>
  <si>
    <t xml:space="preserve"> 中　央　区</t>
  </si>
  <si>
    <t xml:space="preserve"> 西　　　区</t>
  </si>
  <si>
    <t xml:space="preserve">     姫　路　市</t>
  </si>
  <si>
    <t xml:space="preserve">     尼　崎　市</t>
  </si>
  <si>
    <t xml:space="preserve">     明　石　市</t>
  </si>
  <si>
    <t xml:space="preserve">     西　宮　市</t>
  </si>
  <si>
    <t xml:space="preserve">     伊　丹　市</t>
  </si>
  <si>
    <t xml:space="preserve">     加 古 川 市</t>
  </si>
  <si>
    <t xml:space="preserve">     宝　塚　市</t>
  </si>
  <si>
    <t xml:space="preserve">     三　木　市</t>
  </si>
  <si>
    <t xml:space="preserve">     高　砂　市</t>
  </si>
  <si>
    <t xml:space="preserve">     川　西　市</t>
  </si>
  <si>
    <t xml:space="preserve">     三　田　市</t>
  </si>
  <si>
    <t xml:space="preserve">     加　西　市</t>
  </si>
  <si>
    <t xml:space="preserve">     加　東　市</t>
  </si>
  <si>
    <t xml:space="preserve">    千　葉　県</t>
  </si>
  <si>
    <t xml:space="preserve">    東　京　都</t>
  </si>
  <si>
    <t>　   神 奈 川 県</t>
  </si>
  <si>
    <t>　　　 横　浜　市</t>
  </si>
  <si>
    <t>　 　愛　知　県</t>
  </si>
  <si>
    <t>　　　 名 古 屋 市</t>
  </si>
  <si>
    <t>　 　滋　賀　県</t>
  </si>
  <si>
    <t>　　　 大 津 市</t>
  </si>
  <si>
    <t>　　 　草 津 市</t>
  </si>
  <si>
    <t>　 　京　都　府</t>
  </si>
  <si>
    <t>　　　 京　都　市</t>
  </si>
  <si>
    <t>　　 　長 岡 京 市</t>
  </si>
  <si>
    <t>　　 　京 田 辺 市</t>
  </si>
  <si>
    <t>　 　大　阪　府</t>
  </si>
  <si>
    <t>　　　 大　阪　市</t>
  </si>
  <si>
    <t>　　 　　都　島　区</t>
  </si>
  <si>
    <t>　　　　 福　島　区</t>
  </si>
  <si>
    <t>　　　 　此　花　区</t>
  </si>
  <si>
    <t>　　　　 西　　　区</t>
  </si>
  <si>
    <t>　　　 　港　　　区</t>
  </si>
  <si>
    <t>　　　　 大　正　区</t>
  </si>
  <si>
    <t>　　　 　天 王 寺 区</t>
  </si>
  <si>
    <t>　　　 　浪　速　区</t>
  </si>
  <si>
    <t>　　　　 西 淀 川 区</t>
  </si>
  <si>
    <t>　　　 　東 淀 川 区</t>
  </si>
  <si>
    <t>　　　 　生　野　区</t>
  </si>
  <si>
    <t>　　　　 旭　　　区</t>
  </si>
  <si>
    <t>　　　 　城　東　区</t>
  </si>
  <si>
    <t>　　　　 阿 倍 野 区</t>
  </si>
  <si>
    <t>　　　 　住　吉　区</t>
  </si>
  <si>
    <t>　　　　 東 住 吉 区</t>
  </si>
  <si>
    <t>　　　 　西　成　区</t>
  </si>
  <si>
    <t>　　　　 淀　川　区</t>
  </si>
  <si>
    <t>　　　 　鶴　見　区</t>
  </si>
  <si>
    <t>　　　　 住 之 江 区</t>
  </si>
  <si>
    <t>　　　 　平　野　区</t>
  </si>
  <si>
    <t>　　　　 北　　　区</t>
  </si>
  <si>
    <t>　　　 　中　央　区</t>
  </si>
  <si>
    <t>　　 　寝 屋 川 市</t>
  </si>
  <si>
    <t>　　　 松　原　市</t>
  </si>
  <si>
    <t>　　　 大　東　市</t>
  </si>
  <si>
    <t>　　 　和　泉　市</t>
  </si>
  <si>
    <t>　　　 箕　面　市</t>
  </si>
  <si>
    <t>　　 　柏　原　市</t>
  </si>
  <si>
    <t>　　　 東 大 阪 市</t>
  </si>
  <si>
    <t>　　 　泉　南　市</t>
  </si>
  <si>
    <t>　　　 四 条 畷 市</t>
  </si>
  <si>
    <t xml:space="preserve">       高　石　市</t>
  </si>
  <si>
    <t>　　　 大阪狭山市</t>
  </si>
  <si>
    <t>　　 　島　本　町</t>
  </si>
  <si>
    <t>　　 　河　南　町</t>
  </si>
  <si>
    <t>　 　奈　良　県</t>
  </si>
  <si>
    <t>　　 　奈　良　市</t>
  </si>
  <si>
    <t xml:space="preserve">       河　合　町</t>
  </si>
  <si>
    <t>　　 和 歌 山 県</t>
  </si>
  <si>
    <t>　 　　和 歌 山 市</t>
  </si>
  <si>
    <t>　 　岡　山　県</t>
  </si>
  <si>
    <t>　　 　岡　山　市</t>
  </si>
  <si>
    <t>　 　広　島　県</t>
  </si>
  <si>
    <t>　　 福　岡　県</t>
  </si>
  <si>
    <t xml:space="preserve">     徳　島　県</t>
  </si>
  <si>
    <t xml:space="preserve">     香  川  県</t>
  </si>
  <si>
    <t xml:space="preserve">     淡　路　市</t>
  </si>
  <si>
    <t xml:space="preserve">    埼　玉　県</t>
  </si>
  <si>
    <t>就業者</t>
  </si>
  <si>
    <t xml:space="preserve">       　常　　  住</t>
  </si>
  <si>
    <t>　　　　 自　　　宅</t>
  </si>
  <si>
    <t xml:space="preserve">         自　宅　外</t>
  </si>
  <si>
    <t xml:space="preserve">         常　　　住</t>
  </si>
  <si>
    <t>　　県　　内</t>
  </si>
  <si>
    <t>　　  生  駒  市</t>
  </si>
  <si>
    <t>　 他市区町村に</t>
  </si>
  <si>
    <t>　　 その他の市町村</t>
  </si>
  <si>
    <t>　　　 東　灘　区</t>
  </si>
  <si>
    <t>　　　 灘　　　区</t>
  </si>
  <si>
    <t>　　　 兵　庫　区</t>
  </si>
  <si>
    <t>　　　 長　田　区</t>
  </si>
  <si>
    <t>　　　 須　磨　区</t>
  </si>
  <si>
    <t>　　　 垂　水　区</t>
  </si>
  <si>
    <t>　　　 北　　　区</t>
  </si>
  <si>
    <t>　　　 中　央　区</t>
  </si>
  <si>
    <t>　　　 西　　　区</t>
  </si>
  <si>
    <t>　　 姫　路　市</t>
  </si>
  <si>
    <t>　　 尼　崎　市</t>
  </si>
  <si>
    <t>　　 明　石　市</t>
  </si>
  <si>
    <t>　　 西　宮　市</t>
  </si>
  <si>
    <t>　　 伊　丹　市</t>
  </si>
  <si>
    <t>　　 加 古 川 市</t>
  </si>
  <si>
    <t>　　 宝　塚　市</t>
  </si>
  <si>
    <t>　　 三　木　市</t>
  </si>
  <si>
    <t>　　 高　砂　市</t>
  </si>
  <si>
    <t>　　 川　西　市</t>
  </si>
  <si>
    <t>　　 三　田　市</t>
  </si>
  <si>
    <t>　　 淡　路　市</t>
  </si>
  <si>
    <t>　　 猪 名 川 町</t>
  </si>
  <si>
    <t>　　 稲　美　町</t>
  </si>
  <si>
    <t>　　 播　磨　町</t>
  </si>
  <si>
    <t xml:space="preserve">     た つ の 市</t>
  </si>
  <si>
    <t xml:space="preserve">   他　　　　県</t>
  </si>
  <si>
    <t>　　 滋　賀　県</t>
  </si>
  <si>
    <t>　　　大 津 市</t>
  </si>
  <si>
    <t xml:space="preserve">     京　都　府</t>
  </si>
  <si>
    <t xml:space="preserve">     大　阪　府</t>
  </si>
  <si>
    <t xml:space="preserve">      大　阪　市</t>
  </si>
  <si>
    <t xml:space="preserve">        都　島　区</t>
  </si>
  <si>
    <t>　　　　福　島　区</t>
  </si>
  <si>
    <t>　　　　西　　　区</t>
  </si>
  <si>
    <t>　　　　港　　　区</t>
  </si>
  <si>
    <t>　　　　大　正　区</t>
  </si>
  <si>
    <t>　　　　天 王 寺 区</t>
  </si>
  <si>
    <t>　　　　浪　速　区</t>
  </si>
  <si>
    <t>　　　　西 淀 川 区</t>
  </si>
  <si>
    <t>　　　　東 淀 川 区</t>
  </si>
  <si>
    <t>　　　　東　成　区</t>
  </si>
  <si>
    <t>　　　　生　野　区</t>
  </si>
  <si>
    <t>　　　　旭　　　区</t>
  </si>
  <si>
    <t>　　　　城　東　区</t>
  </si>
  <si>
    <t>　　　　阿 倍 野 区</t>
  </si>
  <si>
    <t>　　　　住　吉　区</t>
  </si>
  <si>
    <t>　　　　東 住 吉 区</t>
  </si>
  <si>
    <t>　　　　西　成　区</t>
  </si>
  <si>
    <t>　　　　淀　川　区</t>
  </si>
  <si>
    <t>　　　　鶴　見　区</t>
  </si>
  <si>
    <t>　　　　住 之 江 区</t>
  </si>
  <si>
    <t>　　　　平　野　区</t>
  </si>
  <si>
    <t>　　　　北　　　区</t>
  </si>
  <si>
    <t>　　　　中　央　区</t>
  </si>
  <si>
    <t xml:space="preserve">      堺　　　市</t>
  </si>
  <si>
    <t>　　　岸 和 田 市</t>
  </si>
  <si>
    <t>　　　豊　中　市</t>
  </si>
  <si>
    <t>　　　池  田  市</t>
  </si>
  <si>
    <t>　　　吹  田  市</t>
  </si>
  <si>
    <t>　　　高　槻　市</t>
  </si>
  <si>
    <t>　　　守　口　市</t>
  </si>
  <si>
    <t>　　　枚　方　市</t>
  </si>
  <si>
    <t>　　　茨　木　市</t>
  </si>
  <si>
    <t>　　　八　尾　市</t>
  </si>
  <si>
    <t>　　　寝 屋 川 市</t>
  </si>
  <si>
    <t>　　　大　東　市</t>
  </si>
  <si>
    <t>　　　和　泉　市</t>
  </si>
  <si>
    <t>　　　門　真　市</t>
  </si>
  <si>
    <t>　　　摂　津　市</t>
  </si>
  <si>
    <t>　　　東 大 阪 市</t>
  </si>
  <si>
    <t xml:space="preserve">      四 條 畷 市</t>
  </si>
  <si>
    <t xml:space="preserve">     奈　良　県</t>
  </si>
  <si>
    <t>　　  奈　良　市</t>
  </si>
  <si>
    <t xml:space="preserve">      香  芝  市</t>
  </si>
  <si>
    <t>　　　箕　面　市</t>
  </si>
  <si>
    <t>　　　羽 曳 野 市</t>
  </si>
  <si>
    <t>　　　 区分
町名</t>
  </si>
  <si>
    <t>人　口</t>
  </si>
  <si>
    <t>１世帯
当たり
世帯人員</t>
  </si>
  <si>
    <t>性 比</t>
  </si>
  <si>
    <t>人口密度
１ｋ㎡
当たり</t>
  </si>
  <si>
    <t>面積（㎡）
※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</si>
  <si>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</si>
  <si>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</si>
  <si>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</si>
  <si>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</si>
  <si>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</si>
  <si>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</si>
  <si>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</si>
  <si>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</si>
  <si>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</si>
  <si>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</si>
  <si>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</si>
  <si>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</si>
  <si>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</si>
  <si>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</si>
  <si>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</si>
  <si>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</si>
  <si>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</si>
  <si>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</si>
  <si>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</si>
  <si>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</si>
  <si>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</si>
  <si>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</si>
  <si>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</si>
  <si>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</si>
  <si>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</si>
  <si>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</si>
  <si>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</si>
  <si>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</si>
  <si>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</si>
  <si>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</si>
  <si>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</si>
  <si>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</si>
  <si>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</si>
  <si>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</si>
  <si>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</si>
  <si>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</si>
  <si>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</si>
  <si>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</si>
  <si>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</si>
  <si>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</si>
  <si>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</si>
  <si>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</si>
  <si>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</si>
  <si>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</si>
  <si>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</si>
  <si>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</si>
  <si>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</si>
  <si>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</si>
  <si>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</si>
  <si>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</si>
  <si>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</si>
  <si>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</si>
  <si>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</si>
  <si>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</si>
  <si>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</si>
  <si>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</si>
  <si>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</si>
  <si>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</si>
  <si>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涼風町</t>
  </si>
  <si>
    <t>-</t>
  </si>
  <si>
    <t>総　　　　計</t>
  </si>
  <si>
    <t>０歳から４歳</t>
  </si>
  <si>
    <t>５歳から９歳</t>
  </si>
  <si>
    <t>10歳から14歳</t>
  </si>
  <si>
    <t>15歳から19歳</t>
  </si>
  <si>
    <t>区分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</si>
  <si>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</si>
  <si>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</si>
  <si>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</si>
  <si>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</si>
  <si>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</si>
  <si>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</si>
  <si>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</si>
  <si>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</si>
  <si>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</si>
  <si>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</si>
  <si>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</si>
  <si>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</si>
  <si>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</si>
  <si>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85歳以上</t>
  </si>
  <si>
    <t>不詳</t>
  </si>
  <si>
    <t>計</t>
  </si>
  <si>
    <t>計</t>
  </si>
  <si>
    <t>男</t>
  </si>
  <si>
    <t>女</t>
  </si>
  <si>
    <t>陽光町</t>
  </si>
  <si>
    <t>海洋町</t>
  </si>
  <si>
    <t>南浜町</t>
  </si>
  <si>
    <t>涼風町</t>
  </si>
  <si>
    <t>　　　 区分
町名</t>
  </si>
  <si>
    <t>人　　　　　口</t>
  </si>
  <si>
    <t>年齢３区分別人口構成比</t>
  </si>
  <si>
    <t>年　齢　構　造　指　数</t>
  </si>
  <si>
    <t>不　詳</t>
  </si>
  <si>
    <t>0～14歳</t>
  </si>
  <si>
    <t>15～64歳</t>
  </si>
  <si>
    <t>年少
人口</t>
  </si>
  <si>
    <t>老年
人口</t>
  </si>
  <si>
    <t>従属
人口</t>
  </si>
  <si>
    <t>老年化</t>
  </si>
  <si>
    <t>一般
世帯数</t>
  </si>
  <si>
    <t>単独
世帯</t>
  </si>
  <si>
    <t>（再　　掲）</t>
  </si>
  <si>
    <t>核家族世帯</t>
  </si>
  <si>
    <t>65歳以
上の単
独世帯</t>
  </si>
  <si>
    <t>総 数</t>
  </si>
  <si>
    <t>夫婦
のみ</t>
  </si>
  <si>
    <t>夫婦と
子供</t>
  </si>
  <si>
    <t>総数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</si>
  <si>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</si>
  <si>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</si>
  <si>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</si>
  <si>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</si>
  <si>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</si>
  <si>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</si>
  <si>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</si>
  <si>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</si>
  <si>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 xml:space="preserve">　  間借り </t>
  </si>
  <si>
    <t xml:space="preserve">　  間借り </t>
  </si>
  <si>
    <t xml:space="preserve">　住宅に住む一般世帯 </t>
  </si>
  <si>
    <t xml:space="preserve">　  主世帯 </t>
  </si>
  <si>
    <t xml:space="preserve">　住宅以外に住む一般世帯 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</si>
  <si>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</si>
  <si>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</si>
  <si>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</si>
  <si>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</si>
  <si>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</si>
  <si>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</si>
  <si>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</si>
  <si>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</si>
  <si>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</si>
  <si>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</si>
  <si>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</si>
  <si>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</si>
  <si>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</si>
  <si>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</si>
  <si>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</si>
  <si>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</si>
  <si>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</si>
  <si>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</si>
  <si>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</si>
  <si>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</si>
  <si>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</si>
  <si>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</si>
  <si>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</si>
  <si>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</si>
  <si>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</si>
  <si>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</si>
  <si>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</si>
  <si>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</si>
  <si>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</si>
  <si>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</si>
  <si>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</si>
  <si>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</si>
  <si>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</si>
  <si>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</si>
  <si>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</si>
  <si>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</si>
  <si>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</si>
  <si>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</si>
  <si>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</si>
  <si>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</si>
  <si>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</si>
  <si>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</si>
  <si>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</si>
  <si>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</si>
  <si>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</si>
  <si>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</si>
  <si>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</si>
  <si>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</si>
  <si>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</si>
  <si>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</si>
  <si>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涼風町</t>
  </si>
  <si>
    <t>　　　 区分
町名</t>
  </si>
  <si>
    <t>　一　　　　般　　　　世　　　　帯</t>
  </si>
  <si>
    <t>施設等の
世帯数</t>
  </si>
  <si>
    <t>世　　　　　帯　　　　　数</t>
  </si>
  <si>
    <t>世帯
人員</t>
  </si>
  <si>
    <t>１世帯当たり人員</t>
  </si>
  <si>
    <t>世　　帯　　人　　員　　が</t>
  </si>
  <si>
    <t>１人</t>
  </si>
  <si>
    <t>２人</t>
  </si>
  <si>
    <t>３人</t>
  </si>
  <si>
    <t>４人</t>
  </si>
  <si>
    <t>５人</t>
  </si>
  <si>
    <t>６人</t>
  </si>
  <si>
    <t>７人以上</t>
  </si>
  <si>
    <t xml:space="preserve"> </t>
  </si>
  <si>
    <t>親族
のみの
世帯</t>
  </si>
  <si>
    <t>非親族を含む世帯</t>
  </si>
  <si>
    <t>一般
世帯数</t>
  </si>
  <si>
    <t>一般
世帯
人員
(人)</t>
  </si>
  <si>
    <t>１世帯
当たり
人員
(人)</t>
  </si>
  <si>
    <t>間借り</t>
  </si>
  <si>
    <t>持ち家</t>
  </si>
  <si>
    <t>民営の借家</t>
  </si>
  <si>
    <t>給与
住宅</t>
  </si>
  <si>
    <t>目次へ</t>
  </si>
  <si>
    <t>　　 　  区分
町名</t>
  </si>
  <si>
    <t>労働力
人口</t>
  </si>
  <si>
    <t>非労働力
人口</t>
  </si>
  <si>
    <t>　　   区分
町名</t>
  </si>
  <si>
    <t>一般世帯数</t>
  </si>
  <si>
    <t>1世帯当たり人員</t>
  </si>
  <si>
    <t>一戸建</t>
  </si>
  <si>
    <t>長屋建</t>
  </si>
  <si>
    <t>その他</t>
  </si>
  <si>
    <t xml:space="preserve">共  同  住  宅     </t>
  </si>
  <si>
    <t>目　　次</t>
  </si>
  <si>
    <t>家族
従業者</t>
  </si>
  <si>
    <t>うち農業</t>
  </si>
  <si>
    <t>Ｂ漁業</t>
  </si>
  <si>
    <t>Ｃ鉱業，採石業，砂利採取業</t>
  </si>
  <si>
    <t>Ｄ建設業</t>
  </si>
  <si>
    <t>Ｅ製造業</t>
  </si>
  <si>
    <t>Ｆ電気・ガス・熱供給・水道業</t>
  </si>
  <si>
    <t>Ｊ金融業，保険業</t>
  </si>
  <si>
    <t>Ｋ不動産業，物品賃貸業</t>
  </si>
  <si>
    <t>Ｌ学術研究，専門・技術サービス業</t>
  </si>
  <si>
    <t>Ｍ宿泊業，飲食サービス業</t>
  </si>
  <si>
    <t>Ｎ生活関連サービス業，娯楽業</t>
  </si>
  <si>
    <t>Ｏ教育，学習支援業</t>
  </si>
  <si>
    <t>Ｐ医療，福祉</t>
  </si>
  <si>
    <t>Ｑ複合サービス事業</t>
  </si>
  <si>
    <t>Ｒサービス業（他に分類されないもの）</t>
  </si>
  <si>
    <t>一般世帯人員</t>
  </si>
  <si>
    <t>Ｔ分類不能の産業</t>
  </si>
  <si>
    <t>15歳以上就業者数</t>
  </si>
  <si>
    <t>Ａ農業，林業</t>
  </si>
  <si>
    <t>Ｈ運輸業，郵便業</t>
  </si>
  <si>
    <t>３ 人</t>
  </si>
  <si>
    <t>４ 人</t>
  </si>
  <si>
    <t>５ 人</t>
  </si>
  <si>
    <t>６ 人</t>
  </si>
  <si>
    <t>１世帯
当たり
人員</t>
  </si>
  <si>
    <t>就業者数</t>
  </si>
  <si>
    <t>３</t>
  </si>
  <si>
    <t>１９</t>
  </si>
  <si>
    <t>２８</t>
  </si>
  <si>
    <t>３３</t>
  </si>
  <si>
    <t>３９</t>
  </si>
  <si>
    <t>Ⅱ 核家族以外の世帯</t>
  </si>
  <si>
    <t>６歳未満
世帯人員</t>
  </si>
  <si>
    <t>18歳未満
世帯人員</t>
  </si>
  <si>
    <t>未満世帯員のいる一般世帯</t>
  </si>
  <si>
    <t>(再掲)18歳未満世帯員のいる一般世帯</t>
  </si>
  <si>
    <t>　18歳未満世帯人員</t>
  </si>
  <si>
    <t>　6歳未満世帯人員</t>
  </si>
  <si>
    <t>住宅に住む65歳以上世帯員
のいる一般世帯数</t>
  </si>
  <si>
    <t>生産
工程
従事者</t>
  </si>
  <si>
    <t>専門的
・技術
的職業
従事者</t>
  </si>
  <si>
    <t>核家族以外の世帯</t>
  </si>
  <si>
    <t>(14) 他に分類されない世帯</t>
  </si>
  <si>
    <t>現住所</t>
  </si>
  <si>
    <t>国内</t>
  </si>
  <si>
    <t>国外から</t>
  </si>
  <si>
    <t>（従業地・通学地）不詳</t>
  </si>
  <si>
    <t>自宅外の市内で従業・通学</t>
  </si>
  <si>
    <t>市外で従業・通学</t>
  </si>
  <si>
    <t>他県で従業・通学</t>
  </si>
  <si>
    <t>20～24　</t>
  </si>
  <si>
    <t>25～29　</t>
  </si>
  <si>
    <t>30～34　</t>
  </si>
  <si>
    <t>35～39　</t>
  </si>
  <si>
    <t>40～44　</t>
  </si>
  <si>
    <t>45～49</t>
  </si>
  <si>
    <t>50～54　</t>
  </si>
  <si>
    <t>55～59　</t>
  </si>
  <si>
    <t>60～64</t>
  </si>
  <si>
    <t>65～69</t>
  </si>
  <si>
    <t>70～74</t>
  </si>
  <si>
    <t>75～79</t>
  </si>
  <si>
    <t>80～84　</t>
  </si>
  <si>
    <t>１　人口の推移</t>
  </si>
  <si>
    <t>　　　　　区分
年次</t>
  </si>
  <si>
    <t>世帯数</t>
  </si>
  <si>
    <t>人　　　口</t>
  </si>
  <si>
    <t>平　　均
世帯人員
（人）</t>
  </si>
  <si>
    <t>人　口
増加数
（人）</t>
  </si>
  <si>
    <t>人　口
増加率
（％）</t>
  </si>
  <si>
    <t>性　比</t>
  </si>
  <si>
    <t>総数（人）</t>
  </si>
  <si>
    <t>男（人）</t>
  </si>
  <si>
    <t>女（人）</t>
  </si>
  <si>
    <t>大正　9年</t>
  </si>
  <si>
    <t>-</t>
  </si>
  <si>
    <t>14年</t>
  </si>
  <si>
    <t>昭和　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</si>
  <si>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</si>
  <si>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</si>
  <si>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</si>
  <si>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</si>
  <si>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</si>
  <si>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</si>
  <si>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</si>
  <si>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</si>
  <si>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</si>
  <si>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</si>
  <si>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</si>
  <si>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  2年</t>
  </si>
  <si>
    <t>7年</t>
  </si>
  <si>
    <t>12年</t>
  </si>
  <si>
    <t>17年</t>
  </si>
  <si>
    <t>２　人口構造の推移</t>
  </si>
  <si>
    <t>　　　　　　　　　　　  年次
　　　　　　　  　   人口
　区分 　　              総数</t>
  </si>
  <si>
    <t>平成12年</t>
  </si>
  <si>
    <t>平成17年</t>
  </si>
  <si>
    <t>年少人口
（0～14歳）</t>
  </si>
  <si>
    <t xml:space="preserve"> 総　数　(人) </t>
  </si>
  <si>
    <t xml:space="preserve"> 構成比　(％) </t>
  </si>
  <si>
    <t xml:space="preserve"> 年少人口指数 </t>
  </si>
  <si>
    <t>生産年齢人口
（15～64歳）</t>
  </si>
  <si>
    <t xml:space="preserve"> 従属人口指数  </t>
  </si>
  <si>
    <t>老年人口
（65歳以上）</t>
  </si>
  <si>
    <t xml:space="preserve"> 老年人口指数 </t>
  </si>
  <si>
    <t xml:space="preserve"> 老年化指数 </t>
  </si>
  <si>
    <t>不　　詳</t>
  </si>
  <si>
    <t xml:space="preserve">  総  数  (人)</t>
  </si>
  <si>
    <t>平成22年</t>
  </si>
  <si>
    <t>３　人口集中地区人口等の推移</t>
  </si>
  <si>
    <t>　　　　区分
　年次</t>
  </si>
  <si>
    <t>面　積
（k㎡）</t>
  </si>
  <si>
    <t>人口密度
（１ｋ㎡当たり）</t>
  </si>
  <si>
    <t>平成　 2年</t>
  </si>
  <si>
    <t>　　　7年</t>
  </si>
  <si>
    <t>　　12年</t>
  </si>
  <si>
    <t>　　17年</t>
  </si>
  <si>
    <t>　　22年</t>
  </si>
  <si>
    <t>　　　区分
年齢</t>
  </si>
  <si>
    <t>平　成　7　年</t>
  </si>
  <si>
    <t>平　成　12　年</t>
  </si>
  <si>
    <t>平　成　17　年</t>
  </si>
  <si>
    <t>総　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</si>
  <si>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</si>
  <si>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</si>
  <si>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</si>
  <si>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</si>
  <si>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</si>
  <si>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</si>
  <si>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</si>
  <si>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</si>
  <si>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</si>
  <si>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</si>
  <si>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</si>
  <si>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</si>
  <si>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</si>
  <si>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</si>
  <si>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</si>
  <si>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</si>
  <si>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</si>
  <si>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</si>
  <si>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</si>
  <si>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</si>
  <si>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</si>
  <si>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</si>
  <si>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</si>
  <si>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-</t>
  </si>
  <si>
    <t>年齢不詳</t>
  </si>
  <si>
    <t>平　成　22　年</t>
  </si>
  <si>
    <t>区　分</t>
  </si>
  <si>
    <t>未　婚</t>
  </si>
  <si>
    <t>有 配 偶</t>
  </si>
  <si>
    <t>死　別</t>
  </si>
  <si>
    <t>離　別</t>
  </si>
  <si>
    <t>15 ～ 19歳</t>
  </si>
  <si>
    <t>-</t>
  </si>
  <si>
    <t>85歳以上　</t>
  </si>
  <si>
    <t>20 ～ 24　</t>
  </si>
  <si>
    <t>25 ～ 29　</t>
  </si>
  <si>
    <t>30 ～ 34　</t>
  </si>
  <si>
    <t>35 ～ 39　</t>
  </si>
  <si>
    <t>40 ～ 44　</t>
  </si>
  <si>
    <t>45 ～ 49　</t>
  </si>
  <si>
    <t>50 ～ 54　</t>
  </si>
  <si>
    <t>55 ～ 59　</t>
  </si>
  <si>
    <t>60 ～ 64　</t>
  </si>
  <si>
    <t>65 ～ 69　</t>
  </si>
  <si>
    <t>70 ～ 74　</t>
  </si>
  <si>
    <t>75 ～ 79　</t>
  </si>
  <si>
    <t>80 ～ 84　</t>
  </si>
  <si>
    <t>非労働
力人口</t>
  </si>
  <si>
    <t>完　全
失業者</t>
  </si>
  <si>
    <t>主に
仕事</t>
  </si>
  <si>
    <t>休業者</t>
  </si>
  <si>
    <t xml:space="preserve"> 総　  数</t>
  </si>
  <si>
    <t xml:space="preserve"> 15～19歳</t>
  </si>
  <si>
    <t xml:space="preserve"> 85歳以上</t>
  </si>
  <si>
    <t>（再掲）</t>
  </si>
  <si>
    <t xml:space="preserve"> 15～64歳</t>
  </si>
  <si>
    <t xml:space="preserve"> 65歳以上</t>
  </si>
  <si>
    <t xml:space="preserve"> 男</t>
  </si>
  <si>
    <t xml:space="preserve"> 女</t>
  </si>
  <si>
    <t xml:space="preserve"> 20～24　</t>
  </si>
  <si>
    <t xml:space="preserve"> 25～29　</t>
  </si>
  <si>
    <t xml:space="preserve"> 30～34　</t>
  </si>
  <si>
    <t xml:space="preserve"> 35～39　</t>
  </si>
  <si>
    <t xml:space="preserve"> 40～44</t>
  </si>
  <si>
    <t xml:space="preserve"> 45～49</t>
  </si>
  <si>
    <t xml:space="preserve"> 50～54　</t>
  </si>
  <si>
    <t xml:space="preserve"> 55～59</t>
  </si>
  <si>
    <t xml:space="preserve"> 60～64　</t>
  </si>
  <si>
    <t xml:space="preserve"> 65～69　</t>
  </si>
  <si>
    <t xml:space="preserve"> 70～74　</t>
  </si>
  <si>
    <t xml:space="preserve"> 75～79</t>
  </si>
  <si>
    <t xml:space="preserve"> 80～84</t>
  </si>
  <si>
    <t>通勤・通学者のみの世帯</t>
  </si>
  <si>
    <t>通勤者と通学者のいる世帯</t>
  </si>
  <si>
    <t>一般世帯（世帯数）</t>
  </si>
  <si>
    <t>　　通勤・通学者が1人</t>
  </si>
  <si>
    <t>　　通勤・通学者が2人</t>
  </si>
  <si>
    <t>　　通勤・通学者が3人</t>
  </si>
  <si>
    <t>　　通勤・通学者が4人以上</t>
  </si>
  <si>
    <t>一般世帯（世帯人員）</t>
  </si>
  <si>
    <t>通勤・通学者以外の世帯員の構成</t>
  </si>
  <si>
    <t>　　通勤・通学者が0人</t>
  </si>
  <si>
    <t>　 自宅就業者</t>
  </si>
  <si>
    <t>　 通勤者</t>
  </si>
  <si>
    <t>　 通学者</t>
  </si>
  <si>
    <t>　 その他</t>
  </si>
  <si>
    <t>　　 通勤・通学者が0人</t>
  </si>
  <si>
    <t>　　 通勤・通学者が1人</t>
  </si>
  <si>
    <t>　 　通勤・通学者が2人</t>
  </si>
  <si>
    <t>　　 通勤・通学者が3人</t>
  </si>
  <si>
    <t>　　 通勤・通学者が4人以上</t>
  </si>
  <si>
    <t xml:space="preserve"> 　 自宅就業者</t>
  </si>
  <si>
    <t>　  通勤者</t>
  </si>
  <si>
    <t>　  通学者</t>
  </si>
  <si>
    <t>　  その他</t>
  </si>
  <si>
    <t xml:space="preserve"> 　うち住宅に住む一般世帯
　 （世帯数）</t>
  </si>
  <si>
    <t>　 うち住宅に住む一般世帯
   （世帯人員）</t>
  </si>
  <si>
    <t>うち12歳未満通学者あり</t>
  </si>
  <si>
    <t>総　数
（従業・通学時の世帯の
状況）</t>
  </si>
  <si>
    <t>通勤者
のみ</t>
  </si>
  <si>
    <t>通学者
のみ</t>
  </si>
  <si>
    <t>世　　　　帯　　　　数</t>
  </si>
  <si>
    <t>世帯人員</t>
  </si>
  <si>
    <t>１世帯
当たり
人　員</t>
  </si>
  <si>
    <t>間借り・
下宿などの
単 身 者
（再　掲）</t>
  </si>
  <si>
    <t>会社などの
独身寮の
単 身 者
（再　掲）</t>
  </si>
  <si>
    <t>2　人</t>
  </si>
  <si>
    <t>3　人</t>
  </si>
  <si>
    <t>4　人</t>
  </si>
  <si>
    <t>5　人</t>
  </si>
  <si>
    <t>6　人</t>
  </si>
  <si>
    <t>7　人</t>
  </si>
  <si>
    <t>8　人</t>
  </si>
  <si>
    <t>10  人
以　上</t>
  </si>
  <si>
    <t>9　人</t>
  </si>
  <si>
    <t>区　分</t>
  </si>
  <si>
    <t>世　　　　帯　　　　数</t>
  </si>
  <si>
    <t>世　　　帯　　　人　　　員</t>
  </si>
  <si>
    <t>総 数</t>
  </si>
  <si>
    <t xml:space="preserve">
 5～
　29人</t>
  </si>
  <si>
    <t xml:space="preserve">
 30～
　49人</t>
  </si>
  <si>
    <t xml:space="preserve">
 50人
　以上</t>
  </si>
  <si>
    <t>病院・療養所の入院者</t>
  </si>
  <si>
    <t>矯正施設の入所者</t>
  </si>
  <si>
    <t>その他</t>
  </si>
  <si>
    <r>
      <t>世帯人員が</t>
    </r>
    <r>
      <rPr>
        <sz val="6"/>
        <rFont val="ＭＳ 明朝"/>
        <family val="1"/>
      </rPr>
      <t xml:space="preserve">
</t>
    </r>
    <r>
      <rPr>
        <sz val="10.5"/>
        <rFont val="ＭＳ 明朝"/>
        <family val="1"/>
      </rPr>
      <t>1～4人</t>
    </r>
  </si>
  <si>
    <r>
      <t>世帯人員が</t>
    </r>
    <r>
      <rPr>
        <sz val="10.5"/>
        <rFont val="ＭＳ 明朝"/>
        <family val="1"/>
      </rPr>
      <t xml:space="preserve">
1～4人</t>
    </r>
  </si>
  <si>
    <t>区　　　　分</t>
  </si>
  <si>
    <t>1人</t>
  </si>
  <si>
    <t>2人</t>
  </si>
  <si>
    <t>3人</t>
  </si>
  <si>
    <t>4人</t>
  </si>
  <si>
    <t>　　  その他の市町村</t>
  </si>
  <si>
    <t xml:space="preserve">      その他の都道府県</t>
  </si>
  <si>
    <t>5人</t>
  </si>
  <si>
    <t>6人</t>
  </si>
  <si>
    <t>7人
以上</t>
  </si>
  <si>
    <t>一般世帯数</t>
  </si>
  <si>
    <t>一般世帯人員</t>
  </si>
  <si>
    <t xml:space="preserve"> 6歳未満親族のいる一般世帯</t>
  </si>
  <si>
    <t>　世帯数</t>
  </si>
  <si>
    <t>　世帯人員</t>
  </si>
  <si>
    <t xml:space="preserve"> 18歳未満親族のいる一般世帯</t>
  </si>
  <si>
    <t>一般
世帯数</t>
  </si>
  <si>
    <t>一般
世帯人員</t>
  </si>
  <si>
    <t>(再掲)６歳</t>
  </si>
  <si>
    <t>(再掲)３世代世帯</t>
  </si>
  <si>
    <t>世帯数</t>
  </si>
  <si>
    <t>総数</t>
  </si>
  <si>
    <t>Ⅰ 核家族世帯</t>
  </si>
  <si>
    <t xml:space="preserve"> (1) 夫婦のみの世帯</t>
  </si>
  <si>
    <t xml:space="preserve"> (2) 夫婦と子供から成る世帯</t>
  </si>
  <si>
    <t xml:space="preserve"> (3) 男親と子供から成る世帯</t>
  </si>
  <si>
    <t xml:space="preserve"> (4) 女親と子供から成る世帯</t>
  </si>
  <si>
    <t xml:space="preserve"> (5) 夫婦と両親から成る世帯</t>
  </si>
  <si>
    <t xml:space="preserve"> (6) 夫婦とひとり親から成る世帯</t>
  </si>
  <si>
    <t xml:space="preserve"> (7) 夫婦，子供と両親から成る世帯</t>
  </si>
  <si>
    <t xml:space="preserve"> (8) 夫婦，子供とひとり親から成る世帯</t>
  </si>
  <si>
    <t xml:space="preserve"> (9) 夫婦と他の親族（親，子供を含まない)
   から成る世帯</t>
  </si>
  <si>
    <t>(10) 夫婦，子供と他の親族（親を含まない）
    から成る世帯</t>
  </si>
  <si>
    <t>(11) 夫婦，親と他の親族（子供を含まない）
    から成る世帯</t>
  </si>
  <si>
    <t>(12) 夫婦，子供，親と他の親族から成る世帯</t>
  </si>
  <si>
    <t>(13) 兄弟姉妹のみから成る世帯</t>
  </si>
  <si>
    <t>Ｃ 単独世帯</t>
  </si>
  <si>
    <t>（再掲）母子世帯</t>
  </si>
  <si>
    <t>（再掲）父子世帯</t>
  </si>
  <si>
    <t>Ａ 親族のみの世帯</t>
  </si>
  <si>
    <t>Ｂ 非親族を含む世帯</t>
  </si>
  <si>
    <r>
      <t>（再掲）母子世帯(</t>
    </r>
    <r>
      <rPr>
        <sz val="9"/>
        <rFont val="ＭＳ 明朝"/>
        <family val="1"/>
      </rPr>
      <t>他の世帯員がいる世帯を含む)</t>
    </r>
  </si>
  <si>
    <r>
      <t>（再掲）父子世帯(</t>
    </r>
    <r>
      <rPr>
        <sz val="9"/>
        <rFont val="ＭＳ 明朝"/>
        <family val="1"/>
      </rPr>
      <t>他の世帯員がいる世帯を含む)</t>
    </r>
  </si>
  <si>
    <t>区　　　分</t>
  </si>
  <si>
    <t>総　数</t>
  </si>
  <si>
    <t>主世帯</t>
  </si>
  <si>
    <t>-</t>
  </si>
  <si>
    <t>住宅に住む一般世帯</t>
  </si>
  <si>
    <t>　　持ち家</t>
  </si>
  <si>
    <t>　　民営の借家</t>
  </si>
  <si>
    <t>　　給与住宅</t>
  </si>
  <si>
    <t>４　昼間人口等の推移</t>
  </si>
  <si>
    <t>　　　　区分
年次</t>
  </si>
  <si>
    <t>夜間人口
(Ａ)</t>
  </si>
  <si>
    <t>流入人口
（Ｂ）</t>
  </si>
  <si>
    <t>流出人口
（Ｃ）</t>
  </si>
  <si>
    <t>差引増減
(D)=(B)-(C)</t>
  </si>
  <si>
    <t>昼間人口
（E)=(A)+(D)</t>
  </si>
  <si>
    <t>昼間人口率（％）
（E)/(A)*100</t>
  </si>
  <si>
    <t>17年</t>
  </si>
  <si>
    <t>区　   分</t>
  </si>
  <si>
    <t>世　　　　　帯　　　　　人　　　　　員</t>
  </si>
  <si>
    <t>１ 人</t>
  </si>
  <si>
    <t>２ 人</t>
  </si>
  <si>
    <t>７人
以上</t>
  </si>
  <si>
    <t>　主世帯</t>
  </si>
  <si>
    <t>　　公営･都市機構･公社の借家</t>
  </si>
  <si>
    <t>　間借り</t>
  </si>
  <si>
    <t>３ 人</t>
  </si>
  <si>
    <t>４ 人</t>
  </si>
  <si>
    <t>５ 人</t>
  </si>
  <si>
    <t>６ 人</t>
  </si>
  <si>
    <t>区　　分</t>
  </si>
  <si>
    <t>総　　数</t>
  </si>
  <si>
    <t>妻が
60歳未満</t>
  </si>
  <si>
    <t>妻が60歳以上</t>
  </si>
  <si>
    <t>85歳
以上</t>
  </si>
  <si>
    <t>夫が60歳未満</t>
  </si>
  <si>
    <t>65歳以上</t>
  </si>
  <si>
    <t>85歳以上</t>
  </si>
  <si>
    <t>60～64</t>
  </si>
  <si>
    <t>65～69</t>
  </si>
  <si>
    <t>70～74</t>
  </si>
  <si>
    <t>75～79</t>
  </si>
  <si>
    <t>80～84</t>
  </si>
  <si>
    <t>一般世帯
人　　員</t>
  </si>
  <si>
    <t>総　　　数</t>
  </si>
  <si>
    <t>Ⅰ　農林漁業就業者世帯</t>
  </si>
  <si>
    <t xml:space="preserve"> (1) 農林漁業・業主世帯</t>
  </si>
  <si>
    <t xml:space="preserve"> (2) 農林漁業・雇用者世帯</t>
  </si>
  <si>
    <t>Ⅱ　農林漁業・非農林漁業就業者混合世帯</t>
  </si>
  <si>
    <t xml:space="preserve"> (3) 農林漁業・業主混合世帯</t>
  </si>
  <si>
    <t xml:space="preserve"> (4) 農林漁業・雇用者混合世帯</t>
  </si>
  <si>
    <t xml:space="preserve"> (5) 非農林漁業・業主混合世帯</t>
  </si>
  <si>
    <t xml:space="preserve"> (6) 非農林漁業・雇用者混合世帯</t>
  </si>
  <si>
    <t>Ⅲ　非農林漁業就業者世帯</t>
  </si>
  <si>
    <t xml:space="preserve"> (7) 非農林漁業・業主世帯</t>
  </si>
  <si>
    <t xml:space="preserve"> (8) 非農林漁業・雇用者世帯</t>
  </si>
  <si>
    <t xml:space="preserve"> (9) 非農林漁業・業主・雇用者世帯
　　（世帯の主な就業者が業主）</t>
  </si>
  <si>
    <t>平　成　27　年</t>
  </si>
  <si>
    <t>27年</t>
  </si>
  <si>
    <t>平成27年</t>
  </si>
  <si>
    <t>　　27年</t>
  </si>
  <si>
    <t>-</t>
  </si>
  <si>
    <t>-</t>
  </si>
  <si>
    <t>令和2年</t>
  </si>
  <si>
    <t>　　令和 　2年</t>
  </si>
  <si>
    <t>令和　 2年</t>
  </si>
  <si>
    <t>令　和　2　年</t>
  </si>
  <si>
    <t>-</t>
  </si>
  <si>
    <t>-</t>
  </si>
  <si>
    <t>２　人口構造の推移（平成１２年～令和２年）･････････････････････････････････････････････････</t>
  </si>
  <si>
    <t>国勢調査資料（令和２年）</t>
  </si>
  <si>
    <t>その他</t>
  </si>
  <si>
    <t>家事</t>
  </si>
  <si>
    <t>通学</t>
  </si>
  <si>
    <t>従業上の地位「不詳」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</si>
  <si>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</si>
  <si>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</si>
  <si>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</si>
  <si>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</si>
  <si>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</si>
  <si>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</si>
  <si>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</si>
  <si>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</si>
  <si>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</si>
  <si>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</si>
  <si>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</si>
  <si>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</si>
  <si>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</si>
  <si>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</si>
  <si>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</si>
  <si>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</si>
  <si>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</si>
  <si>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常住地による就業者数</t>
  </si>
  <si>
    <t>従業地による就業者数</t>
  </si>
  <si>
    <t>年齢「不詳」</t>
  </si>
  <si>
    <t>年齢「不詳」</t>
  </si>
  <si>
    <t>-</t>
  </si>
  <si>
    <t>従業地・
通学地
「不詳」</t>
  </si>
  <si>
    <t>-</t>
  </si>
  <si>
    <t>-</t>
  </si>
  <si>
    <t>-</t>
  </si>
  <si>
    <t>-</t>
  </si>
  <si>
    <t>総　数 1)</t>
  </si>
  <si>
    <t>-</t>
  </si>
  <si>
    <t>-</t>
  </si>
  <si>
    <t>-</t>
  </si>
  <si>
    <t>　（再掲）第1次産業</t>
  </si>
  <si>
    <t>　（再掲）第2次産業</t>
  </si>
  <si>
    <t>　（再掲）第3次産業</t>
  </si>
  <si>
    <t>-</t>
  </si>
  <si>
    <t>-</t>
  </si>
  <si>
    <t xml:space="preserve">     洲　本　市</t>
  </si>
  <si>
    <t xml:space="preserve">     豊　岡　市</t>
  </si>
  <si>
    <t xml:space="preserve">     西　脇　市</t>
  </si>
  <si>
    <t xml:space="preserve">     小　野　市</t>
  </si>
  <si>
    <t xml:space="preserve">     丹 波 篠 山 市</t>
  </si>
  <si>
    <t xml:space="preserve">     南 あ わ じ 市</t>
  </si>
  <si>
    <t>-</t>
  </si>
  <si>
    <t>-</t>
  </si>
  <si>
    <t>-</t>
  </si>
  <si>
    <t>-</t>
  </si>
  <si>
    <t>世帯が住んでいる階 6～10階</t>
  </si>
  <si>
    <t>世帯が住んでいる階 1・2階</t>
  </si>
  <si>
    <t>世帯が住んでいる階 3～5階</t>
  </si>
  <si>
    <t>世帯が住んでいる階 11～14階</t>
  </si>
  <si>
    <t>世帯が住んでいる階 15階以上</t>
  </si>
  <si>
    <t>平成27年
人口</t>
  </si>
  <si>
    <t>対平成27年
人口比
（％）</t>
  </si>
  <si>
    <t>-</t>
  </si>
  <si>
    <t>-</t>
  </si>
  <si>
    <t>-</t>
  </si>
  <si>
    <t>２</t>
  </si>
  <si>
    <t>２</t>
  </si>
  <si>
    <t>４</t>
  </si>
  <si>
    <t>１０</t>
  </si>
  <si>
    <t>１１</t>
  </si>
  <si>
    <t>１２</t>
  </si>
  <si>
    <t>１２</t>
  </si>
  <si>
    <t>１３</t>
  </si>
  <si>
    <t>１４</t>
  </si>
  <si>
    <t>１６</t>
  </si>
  <si>
    <t>１７</t>
  </si>
  <si>
    <t>１７</t>
  </si>
  <si>
    <t>１８</t>
  </si>
  <si>
    <t>２０</t>
  </si>
  <si>
    <t>２１</t>
  </si>
  <si>
    <t>２２</t>
  </si>
  <si>
    <t>２４</t>
  </si>
  <si>
    <t>２５</t>
  </si>
  <si>
    <t>２６</t>
  </si>
  <si>
    <t>２３　町別結果</t>
  </si>
  <si>
    <t>２９</t>
  </si>
  <si>
    <t>３４</t>
  </si>
  <si>
    <t>３５</t>
  </si>
  <si>
    <t>３６</t>
  </si>
  <si>
    <t>３７</t>
  </si>
  <si>
    <t>３８</t>
  </si>
  <si>
    <t>４１</t>
  </si>
  <si>
    <t>４４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</si>
  <si>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</si>
  <si>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</si>
  <si>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</si>
  <si>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</si>
  <si>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</si>
  <si>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</si>
  <si>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</si>
  <si>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</si>
  <si>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</si>
  <si>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</si>
  <si>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</si>
  <si>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3世代
世帯
</t>
  </si>
  <si>
    <t>15歳以上
人口</t>
  </si>
  <si>
    <t>労働力
状態
「不詳」</t>
  </si>
  <si>
    <t>総数</t>
  </si>
  <si>
    <t>労働力
状態
「不詳」</t>
  </si>
  <si>
    <t xml:space="preserve">15歳以上
就業者数
</t>
  </si>
  <si>
    <t xml:space="preserve">総　数
</t>
  </si>
  <si>
    <t>雇用者
(役員含む)</t>
  </si>
  <si>
    <t>自営業者(家庭内職者含む)</t>
  </si>
  <si>
    <t>常住者</t>
  </si>
  <si>
    <t>県内他市区町から</t>
  </si>
  <si>
    <t>他都道府県から</t>
  </si>
  <si>
    <t>5年前の常住市区町村「不詳」</t>
  </si>
  <si>
    <t>移動状況「不詳」</t>
  </si>
  <si>
    <t>-</t>
  </si>
  <si>
    <t>　２３－３　年齢（３区分）別人口、人口構成比及び年齢構造指数　･････････････････････････････</t>
  </si>
  <si>
    <t>令和  2年</t>
  </si>
  <si>
    <t>配偶関係
「不　詳」</t>
  </si>
  <si>
    <t>労働力
状態
「不詳」</t>
  </si>
  <si>
    <t xml:space="preserve">総　数
</t>
  </si>
  <si>
    <t>家事の ほか
仕事</t>
  </si>
  <si>
    <t>通学の
かたわら仕事</t>
  </si>
  <si>
    <t xml:space="preserve">
世帯人員が
1　人</t>
  </si>
  <si>
    <t>１　人口の推移（大正９年～令和２年）･･･････････････････････････････････････････････････････</t>
  </si>
  <si>
    <t>３　人口集中地区人口等の推移（昭和６０年～令和２年）･･･････････････････････････････････････</t>
  </si>
  <si>
    <t>４　昼間人口等の推移（昭和６０年～令和２年）･･･････････････････････････････････････････････</t>
  </si>
  <si>
    <t xml:space="preserve">　   持ち家 </t>
  </si>
  <si>
    <t xml:space="preserve">　   民営の借家 </t>
  </si>
  <si>
    <t xml:space="preserve">　   給与住宅 </t>
  </si>
  <si>
    <t>その他</t>
  </si>
  <si>
    <t xml:space="preserve">   公営・都市再生機構・
公社の借家 </t>
  </si>
  <si>
    <t>１６　世帯の経済構成別一般世帯数、一般世帯人員、就業者数及び１世帯当たり人員</t>
  </si>
  <si>
    <t>２３－３　年齢（３区分）別人口、人口構成比及び年齢構造指数</t>
  </si>
  <si>
    <t>　　 丹波篠山市</t>
  </si>
  <si>
    <t>世帯数</t>
  </si>
  <si>
    <t>（港湾区域）</t>
  </si>
  <si>
    <t xml:space="preserve">
総数
</t>
  </si>
  <si>
    <t xml:space="preserve">
区　　分</t>
  </si>
  <si>
    <t>平成7年</t>
  </si>
  <si>
    <t>労  働
力人口</t>
  </si>
  <si>
    <t>総数（教育） 1)</t>
  </si>
  <si>
    <t>卒業者</t>
  </si>
  <si>
    <t>不詳</t>
  </si>
  <si>
    <t>在学者</t>
  </si>
  <si>
    <t>未就学者</t>
  </si>
  <si>
    <t>鉄道・電車</t>
  </si>
  <si>
    <t>乗合バス</t>
  </si>
  <si>
    <t>自家用車</t>
  </si>
  <si>
    <t>オート  バイ</t>
  </si>
  <si>
    <t>自転車</t>
  </si>
  <si>
    <t>不詳</t>
  </si>
  <si>
    <t>勤め先の  バス</t>
  </si>
  <si>
    <t>学校の  バス</t>
  </si>
  <si>
    <t>２３－１４　男女、在学学校・未就学の種類別人口</t>
  </si>
  <si>
    <t>２３－１３　男女、在学か否かの別・最終卒業学校の種類別人口（１５歳以上）</t>
  </si>
  <si>
    <t>　２３－１３　男女、在学か否かの別・最終卒業学校の種類別人口（１５歳以上）･････････････････</t>
  </si>
  <si>
    <t>　２３－１４　男女、在学学校・未就学の種類別人口　･････････････････････････････････････････</t>
  </si>
  <si>
    <t>４６</t>
  </si>
  <si>
    <t>４８</t>
  </si>
  <si>
    <t>２２　住居の種類、従業・通学時の世帯の状況、通勤・通学者別一般世帯数
　　　及び就業・通学別一般世帯人員  ･･･････････････････････････････････････････････････････</t>
  </si>
  <si>
    <t>５　男女、年齢別人口（平成７年～令和２年）･････････････････････････････････････････････････</t>
  </si>
  <si>
    <t>７　男女、年齢（５歳階級）、労働力状態別人口（１５歳以上）･････････････････････････････････</t>
  </si>
  <si>
    <t>６　男女、年齢（５歳階級）、配偶関係別人口（１５歳以上）･･･････････････････････････････････</t>
  </si>
  <si>
    <t>８　世帯人員の人数別一般世帯数及び一般世帯人員　･･･････････････････････････････････････････</t>
  </si>
  <si>
    <t>９　施設等の世帯の種類、世帯人員の人数別施設等の世帯数及び世帯人員　･･･････････････････････</t>
  </si>
  <si>
    <t>１０　世帯人員の人数別一般世帯数及び一般世帯人員
　　　（６歳未満・１８歳未満世帯員のいる一般世帯）･････････････････････････････････････････</t>
  </si>
  <si>
    <t>１１　世帯の家族類型別一般世帯数及び一般世帯人員　･････････････････････････････････････････</t>
  </si>
  <si>
    <t>１３　世帯人員の人数、住宅の所有の関係別住宅に住む６５歳以上世帯員のいる一般世帯数　･･･････</t>
  </si>
  <si>
    <t>１７　男女、従業上の地位、産業（大分類）別就業者数（１５歳以上）･･･････････････････････････</t>
  </si>
  <si>
    <t>１９　男女、年齢（５歳階級）、常住地又は従業地・通学地別人口及び就業者数　･････････････････</t>
  </si>
  <si>
    <t>　２３－２　男女、年齢（５歳階級）別人口　･････････････････････････････････････････････････</t>
  </si>
  <si>
    <t>　２３－１　男女別人口、世帯数、世帯人員、性比、人口密度　･････････････････････････････････</t>
  </si>
  <si>
    <t>　２３－４　世帯の種類、世帯人員の人数別一般世帯数、一般世帯人員、１世帯当たり人員
　　　　　　及び施設等の世帯数　･･･････････････････････････････････････････････････････････</t>
  </si>
  <si>
    <t>　２３－５　世帯の家族類型、世帯員の年齢による世帯の種類別一般世帯数　･････････････････････</t>
  </si>
  <si>
    <t>１６　世帯の経済構成別一般世帯数、一般世帯人員、就業者数及び１世帯当たり人員　･････････････</t>
  </si>
  <si>
    <t>　２３－７　男女、労働力状態別人口（１５歳以上）･･･････････････････････････････････････････</t>
  </si>
  <si>
    <t>　２３－８　男女、従業上の地位別就業者数（１５歳以上）･････････････････････････････････････</t>
  </si>
  <si>
    <t>１８　男女、年齢（５歳階級）、職業（大分類）別就業者数（１５歳以上就業者）･････････････････</t>
  </si>
  <si>
    <t>　２３－９　産業（大分類）別就業者数（１５歳以上）･････････････････････････････････････････</t>
  </si>
  <si>
    <t>　２３－１０　男女、居住期間別人口　･･･････････････････････････････････････････････････････</t>
  </si>
  <si>
    <t>　２３－１１　男女、５年前の常住地別人口  ･････････････････････････････････････････････････</t>
  </si>
  <si>
    <t>５　男女、年齢別人口</t>
  </si>
  <si>
    <t>６　男女、年齢（５歳階級）、配偶関係別人口（１５歳以上）</t>
  </si>
  <si>
    <t>７　男女、年齢（５歳階級）、労働力状態別人口（１５歳以上）</t>
  </si>
  <si>
    <t>８　世帯人員の人数別一般世帯数及び一般世帯人員</t>
  </si>
  <si>
    <t>９　施設等の世帯の種類、世帯人員の人数別施設等の世帯数及び世帯人員</t>
  </si>
  <si>
    <t>１１　世帯の家族類型別一般世帯数及び一般世帯人員</t>
  </si>
  <si>
    <t>１３　世帯人員の人数、住宅の所有の関係別住宅に住む６５歳以上世帯員のいる一般世帯数</t>
  </si>
  <si>
    <t>１４　世帯人員の人数別６５歳以上世帯員のいる一般世帯数、一般世帯人員
　　　及び６５歳以上世帯人員  ･････････････････････････････････････････････････････････････</t>
  </si>
  <si>
    <t>１７　男女、従業上の地位、産業（大分類）別就業者数（１５歳以上）</t>
  </si>
  <si>
    <t>１９　男女、年齢（５歳階級）、常住地又は従業地・通学地別人口及び就業者数</t>
  </si>
  <si>
    <t>２３－１　男女別人口、世帯数、世帯人員、性比、人口密度</t>
  </si>
  <si>
    <t>２３－２　男女、年齢（５歳階級）別人口</t>
  </si>
  <si>
    <t>２３－４　世帯の種類、世帯人員の人数別一般世帯数、一般世帯人員、１世帯当たり人員
　　　　　及び施設等の世帯数</t>
  </si>
  <si>
    <t>２３－５　世帯の家族類型、世帯員の年齢による世帯の種類別一般世帯数</t>
  </si>
  <si>
    <t>２３－６　住宅の所有の関係別一般世帯数、一般世帯人員及び１世帯当たり人員</t>
  </si>
  <si>
    <t>２３－７　男女、労働力状態別人口（１５歳以上）</t>
  </si>
  <si>
    <t>２３－８　男女、従業上の地位別就業者数（１５歳以上）</t>
  </si>
  <si>
    <t>２３－９　産業（大分類）別就業者数（１５歳以上）</t>
  </si>
  <si>
    <t>２３－１０　男女、居住期間別人口</t>
  </si>
  <si>
    <t>２３－１１　男女、５年前の常住地別人口</t>
  </si>
  <si>
    <t>２３－１２　男女別人口、世帯数</t>
  </si>
  <si>
    <t>　２３－１２　男女別人口、世帯数　･･･････････････････････････････････････････････････････</t>
  </si>
  <si>
    <t>小学校</t>
  </si>
  <si>
    <t>中学校</t>
  </si>
  <si>
    <t>大学院</t>
  </si>
  <si>
    <t>高校・旧中 1)2)</t>
  </si>
  <si>
    <t>短大・高専 1)</t>
  </si>
  <si>
    <t>大学 1)</t>
  </si>
  <si>
    <t>在学者</t>
  </si>
  <si>
    <t>大学院</t>
  </si>
  <si>
    <t>未就学者</t>
  </si>
  <si>
    <t>幼稚園</t>
  </si>
  <si>
    <t>保育園・保育所</t>
  </si>
  <si>
    <t>認定こども園</t>
  </si>
  <si>
    <t>高校 1)2)</t>
  </si>
  <si>
    <t>徒歩のみ</t>
  </si>
  <si>
    <t>勤め先・
学校の
バス</t>
  </si>
  <si>
    <t>ハイヤー・
タクシー</t>
  </si>
  <si>
    <t>２３－１５　利用交通手段別通勤者・通学者数（１５歳以上）</t>
  </si>
  <si>
    <t>　２３－１５　利用交通手段別通勤者・通学者数（１５歳以上）･････････････････････････････････</t>
  </si>
  <si>
    <t>総数 1)</t>
  </si>
  <si>
    <t>通勤者数 1)</t>
  </si>
  <si>
    <t>通学者数 1)</t>
  </si>
  <si>
    <t>65歳以上世帯員のいる一般世帯</t>
  </si>
  <si>
    <t>　65歳以上世帯人員</t>
  </si>
  <si>
    <t>１５　夫の年齢（５歳階級）、妻の年齢（５歳階級）別夫婦のみの世帯数（一般世帯）</t>
  </si>
  <si>
    <t>１５　夫の年齢（５歳階級）、妻の年齢（５歳階級）別夫婦のみの世帯数（一般世帯）･････････････</t>
  </si>
  <si>
    <t>注）IV非就業者世帯の就業者数については、親族全員が労働力状態「不詳」の世帯を含む。</t>
  </si>
  <si>
    <t>　Ｉ　卸売業，小売業</t>
  </si>
  <si>
    <t>　Ｊ　金融業，保険業</t>
  </si>
  <si>
    <t>　Ｓ　公務（他に分類されないものを除く）</t>
  </si>
  <si>
    <t>常住地による人口（夜間人口）</t>
  </si>
  <si>
    <t>総　数</t>
  </si>
  <si>
    <t>従業地・通学地による人口
（昼間人口）</t>
  </si>
  <si>
    <t>　1) 従業・通学市区町村「不詳・外国」及び従業地・通学地「不詳」で、当地に常住している者を含む。</t>
  </si>
  <si>
    <t>市外で従業　　　　</t>
  </si>
  <si>
    <t>自宅外の市内で従業</t>
  </si>
  <si>
    <t>県内他市町村で従業・通学</t>
  </si>
  <si>
    <t>県内他市町村に常住</t>
  </si>
  <si>
    <t>県内他市町村で従業</t>
  </si>
  <si>
    <t>注) 他市区町村で従業・通学している者の従業・通学市区町村別の内訳において、「従業・通学市区町村「不詳・外国」」の</t>
  </si>
  <si>
    <t>　　者は、従業・通学市区町村を特定できないため、常住市区町村と同じ市区町村に計上している。</t>
  </si>
  <si>
    <t>　 （常住地による人口）</t>
  </si>
  <si>
    <t>　　　 羽 曳 野 市</t>
  </si>
  <si>
    <t>　　 　忠　岡　町</t>
  </si>
  <si>
    <t xml:space="preserve">       橿　原　市</t>
  </si>
  <si>
    <t>　芦屋市で</t>
  </si>
  <si>
    <t>総　　数</t>
  </si>
  <si>
    <t>２０　就業・通学、従業・通学市区町村別１５歳以上就業者数及び１５歳以上通学者数</t>
  </si>
  <si>
    <t>２１　就業・通学、常住市区町村別１５歳以上就業者数及び１５歳以上通学者数</t>
  </si>
  <si>
    <t>　 芦屋市に</t>
  </si>
  <si>
    <t>２０　就業・通学、従業・通学市区町村別１５歳以上就業者数及び１５歳以上通学者数　･･･････････</t>
  </si>
  <si>
    <t>２１　就業・通学、常住市区町村別１５歳以上就業者数及び１５歳以上通学者数　･････････････････</t>
  </si>
  <si>
    <t xml:space="preserve"> 総　　数</t>
  </si>
  <si>
    <t>（従業地・通学地による人口）</t>
  </si>
  <si>
    <t>注) 総数（従業地・通学地による人口）には、従業・通学市区町村「不詳・外国」及び従業地・通学地「不詳」で、</t>
  </si>
  <si>
    <t>　　当地に常住している者を含む。</t>
  </si>
  <si>
    <t>　　 小　野　市</t>
  </si>
  <si>
    <t>　　 神 奈 川 県</t>
  </si>
  <si>
    <t>　　 三　重　県</t>
  </si>
  <si>
    <t xml:space="preserve">      木 津 川 市</t>
  </si>
  <si>
    <t xml:space="preserve">      京  都  市</t>
  </si>
  <si>
    <t xml:space="preserve">      宇  治  市</t>
  </si>
  <si>
    <t xml:space="preserve">     徳　島　県</t>
  </si>
  <si>
    <t>　　　島　本　町</t>
  </si>
  <si>
    <t xml:space="preserve">      藤 井 寺 市</t>
  </si>
  <si>
    <t>　　　松　原　市</t>
  </si>
  <si>
    <t xml:space="preserve">      橿　原　市</t>
  </si>
  <si>
    <t>　　　　此　花　区</t>
  </si>
  <si>
    <t xml:space="preserve">65歳以上の世帯員のみ
</t>
  </si>
  <si>
    <t>通勤・通学者以外の世帯員がいる世帯</t>
  </si>
  <si>
    <t>65歳以上の世帯員と
6歳未満の世帯員のみ</t>
  </si>
  <si>
    <t>65歳以上の世帯員と
6歳未満の世帯員と
女性のみ</t>
  </si>
  <si>
    <t>6歳未満の世帯員と
女性のみ</t>
  </si>
  <si>
    <t>女性のみ（6歳未満及び65歳以上の者を除く）</t>
  </si>
  <si>
    <t>うち
65歳以上の世帯員
1人</t>
  </si>
  <si>
    <t>6歳未満の世帯員
のみ</t>
  </si>
  <si>
    <t>65歳以上の世帯員と女性
のみ</t>
  </si>
  <si>
    <t>夫65歳以上，妻60歳以上の夫婦のみの世帯</t>
  </si>
  <si>
    <t>公営・都市再生機構・公社の借家</t>
  </si>
  <si>
    <t>従業上の地位
「不詳」</t>
  </si>
  <si>
    <t>Ｇ情報通信業</t>
  </si>
  <si>
    <t>Ｉ卸売業，小売業</t>
  </si>
  <si>
    <t>Ｓ公務（他に分類されるものを除く）</t>
  </si>
  <si>
    <t>　　1) 専修学校専門課程（専門学校）・各種学校については、入学資格や修業年限により、いずれかの学校区分に含まれる。　　　　　　　　　　</t>
  </si>
  <si>
    <t>　　2) 専修学校高等課程（高等専修学校）を含む。</t>
  </si>
  <si>
    <t>５１</t>
  </si>
  <si>
    <t>５４</t>
  </si>
  <si>
    <r>
      <t xml:space="preserve">　　　 </t>
    </r>
    <r>
      <rPr>
        <sz val="8.5"/>
        <rFont val="ＭＳ 明朝"/>
        <family val="1"/>
      </rPr>
      <t>区分
町名</t>
    </r>
  </si>
  <si>
    <t>　　1) 利用交通手段については、該当する調査項目が複数回答可能であるため、内訳となる項目を足し上げても</t>
  </si>
  <si>
    <t>　　「総数」とは一致しない。</t>
  </si>
  <si>
    <t>１４　世帯人員の人数別６５歳以上世帯員のいる一般世帯数、一般世帯人員及び
　　　６５歳以上世帯人員</t>
  </si>
  <si>
    <t>２２　住居の種類、従業・通学時の世帯の状況、通勤・通学者別一般世帯数及び
　　　就業・通学別一般世帯人員</t>
  </si>
  <si>
    <t>　　　区分
町名</t>
  </si>
  <si>
    <t>注）一般世帯数には世帯の家族類型「不詳」を含む。</t>
  </si>
  <si>
    <t>注）性比とは、女を100とした男の比率を示したものである。</t>
  </si>
  <si>
    <t>世　　　帯　　　人　　　員　　　</t>
  </si>
  <si>
    <t xml:space="preserve">寮・寄宿舎の学生・生徒
</t>
  </si>
  <si>
    <t xml:space="preserve">社会施設の入所者
</t>
  </si>
  <si>
    <t>自衛隊営舎内居住者</t>
  </si>
  <si>
    <t>１０　世帯人員の人数別一般世帯数及び一般世帯人員（６歳未満・１８歳未満世帯員のいる
　　　一般世帯）</t>
  </si>
  <si>
    <t>目次へ移動</t>
  </si>
  <si>
    <t>１２　住宅の所有の関係、住宅の建て方・世帯が住んでいる階別一般世帯数、一般世帯人員
　　　及び１世帯当たり人員</t>
  </si>
  <si>
    <t>１８　男女、年齢（５歳階級）、職業（大分類）別就業者数（１５歳以上就業者）</t>
  </si>
  <si>
    <t>　２３－６　住宅の所有の関係別一般世帯数、一般世帯人員及び１世帯当たり人員　･･･････････････</t>
  </si>
  <si>
    <t>１２　住宅の所有の関係、住宅の建て方・世帯が住んでいる階別一般世帯数、一般世帯人員
　　　及び１世帯当たり人員  ･･･････････････････････････････････････････････････････････････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</si>
</sst>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_);[Red]\(0.0\)"/>
    <numFmt numFmtId="180" formatCode="#,##0.0_ ;[Red]\-#,##0.0\ "/>
    <numFmt numFmtId="181" formatCode="#,###,###,##0;&quot; -&quot;###,###,##0"/>
    <numFmt numFmtId="182" formatCode="\ ###,###,##0;&quot;-&quot;###,###,##0"/>
    <numFmt numFmtId="183" formatCode="###,###,##0;&quot;-&quot;##,###,##0"/>
    <numFmt numFmtId="184" formatCode="##,###,###,##0;&quot;-&quot;#,###,###,##0"/>
    <numFmt numFmtId="185" formatCode="\ ###,###,###,##0;&quot;-&quot;###,###,###,##0"/>
    <numFmt numFmtId="186" formatCode="###,##0.00;&quot;-&quot;##,##0.00"/>
    <numFmt numFmtId="187" formatCode="##,###,###,###,##0;&quot;-&quot;#,###,###,###,##0"/>
    <numFmt numFmtId="188" formatCode="###,###,###,###,##0;&quot;-&quot;##,###,###,###,##0"/>
    <numFmt numFmtId="189" formatCode="##,###,##0;&quot;-&quot;#,###,##0"/>
    <numFmt numFmtId="190" formatCode="###,###,###,##0;&quot;-&quot;##,###,###,##0"/>
    <numFmt numFmtId="191" formatCode="##0.0;&quot;-&quot;#0.0"/>
    <numFmt numFmtId="192" formatCode="#0.0;&quot;-&quot;0.0"/>
    <numFmt numFmtId="193" formatCode="#,###,###,##0.00;&quot; -&quot;###,###,##0.00"/>
    <numFmt numFmtId="194" formatCode="##,###,###,##0.0;&quot;-&quot;#,###,###,##0.0"/>
    <numFmt numFmtId="195" formatCode="#,###,###,##0.0;&quot; -&quot;###,###,##0.0"/>
    <numFmt numFmtId="196" formatCode="\ ###,###,###,###,##0;&quot;-&quot;###,###,###,###,##0"/>
    <numFmt numFmtId="197" formatCode="#,###,##0;&quot; -&quot;###,##0"/>
    <numFmt numFmtId="198" formatCode="0.00_ "/>
    <numFmt numFmtId="199" formatCode="0_ "/>
    <numFmt numFmtId="200" formatCode="0.0_ "/>
    <numFmt numFmtId="201" formatCode="0.0"/>
    <numFmt numFmtId="202" formatCode="0_);[Red]\(0\)"/>
    <numFmt numFmtId="203" formatCode="0.00000"/>
    <numFmt numFmtId="204" formatCode="0.0000"/>
    <numFmt numFmtId="205" formatCode="0.000"/>
    <numFmt numFmtId="206" formatCode="0.00_);[Red]\(0.00\)"/>
    <numFmt numFmtId="207" formatCode="###,##0;&quot;-&quot;"/>
    <numFmt numFmtId="208" formatCode="0.00000000"/>
    <numFmt numFmtId="209" formatCode="0.0000000"/>
    <numFmt numFmtId="210" formatCode="0.000000"/>
    <numFmt numFmtId="211" formatCode="#,##0.0"/>
    <numFmt numFmtId="212" formatCode="#0;&quot;-&quot;0"/>
    <numFmt numFmtId="213" formatCode="General\ "/>
    <numFmt numFmtId="214" formatCode="#,##0;[Red]\-#,##0\ "/>
    <numFmt numFmtId="215" formatCode="#,##0\ "/>
    <numFmt numFmtId="216" formatCode="General\ \ "/>
    <numFmt numFmtId="217" formatCode="General\ \)"/>
    <numFmt numFmtId="218" formatCode="#,##0_ "/>
    <numFmt numFmtId="219" formatCode="#,##0.00_);[Red]\(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#,##0.0_);[Red]\(#,##0.0\)"/>
    <numFmt numFmtId="224" formatCode="[$€-2]\ #,##0.00_);[Red]\([$€-2]\ #,##0.00\)"/>
    <numFmt numFmtId="225" formatCode="##0.00;&quot;-&quot;#0.00"/>
    <numFmt numFmtId="226" formatCode="#,###"/>
    <numFmt numFmtId="227" formatCode="_ * #,##0.0_ ;_ * \-#,##0.0_ ;_ * &quot;-&quot;?_ ;_ @_ "/>
    <numFmt numFmtId="228" formatCode="[&lt;=999]000;[&lt;=99999]000\-00;000\-0000"/>
    <numFmt numFmtId="229" formatCode="#,##0_);[Red]\(#,##0\)"/>
    <numFmt numFmtId="230" formatCode="#,##0_ ;[Red]\-#,##0\ "/>
    <numFmt numFmtId="231" formatCode="#,##0.00_ ;[Red]\-#,##0.00\ "/>
    <numFmt numFmtId="232" formatCode="_ &quot;¥&quot;* #,##0.0_ ;_ &quot;¥&quot;* \-#,##0.0_ ;_ &quot;¥&quot;* &quot;-&quot;?_ ;_ @_ "/>
    <numFmt numFmtId="233" formatCode="#,##0;[Red]#,##0"/>
    <numFmt numFmtId="234" formatCode="#,##0.00_ "/>
    <numFmt numFmtId="235" formatCode="&quot;¥&quot;#,##0_);[Red]\(&quot;¥&quot;#,##0\)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9"/>
      <name val="ＭＳ ゴシック"/>
      <family val="3"/>
    </font>
    <font>
      <b/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color indexed="16"/>
      <name val="ＭＳ 明朝"/>
      <family val="1"/>
    </font>
    <font>
      <b/>
      <sz val="11"/>
      <color indexed="16"/>
      <name val="ＭＳ Ｐ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2"/>
      <name val="ＭＳ 明朝"/>
      <family val="1"/>
    </font>
    <font>
      <sz val="9"/>
      <color indexed="10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hair"/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hair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/>
      <bottom style="thin">
        <color indexed="23"/>
      </bottom>
    </border>
    <border>
      <left style="hair"/>
      <right style="dotted">
        <color indexed="23"/>
      </right>
      <top>
        <color indexed="63"/>
      </top>
      <bottom style="thin"/>
    </border>
    <border>
      <left style="dott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dotted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theme="0" tint="-0.4999699890613556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thin">
        <color indexed="23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dotted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dotted">
        <color indexed="23"/>
      </left>
      <right style="dotted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 style="dotted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 style="dotted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thin">
        <color indexed="23"/>
      </left>
      <right style="dotted">
        <color indexed="23"/>
      </right>
      <top style="thin">
        <color indexed="23"/>
      </top>
      <bottom style="hair"/>
    </border>
    <border>
      <left style="thin">
        <color theme="0" tint="-0.4999699890613556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theme="0" tint="-0.4999699890613556"/>
      </left>
      <right>
        <color indexed="63"/>
      </right>
      <top style="hair"/>
      <bottom>
        <color indexed="63"/>
      </bottom>
    </border>
    <border>
      <left style="dotted">
        <color theme="0" tint="-0.4999699890613556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theme="1" tint="0.49998000264167786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theme="1" tint="0.49998000264167786"/>
      </right>
      <top style="thin">
        <color indexed="23"/>
      </top>
      <bottom style="hair"/>
    </border>
    <border>
      <left>
        <color indexed="63"/>
      </left>
      <right style="dotted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dotted">
        <color theme="1" tint="0.49998000264167786"/>
      </right>
      <top>
        <color indexed="63"/>
      </top>
      <bottom style="thin"/>
    </border>
    <border>
      <left style="thin">
        <color indexed="23"/>
      </left>
      <right style="dotted">
        <color theme="1" tint="0.49998000264167786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theme="1" tint="0.49998000264167786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theme="1" tint="0.49998000264167786"/>
      </right>
      <top>
        <color indexed="63"/>
      </top>
      <bottom>
        <color indexed="63"/>
      </bottom>
    </border>
    <border>
      <left style="dotted">
        <color indexed="23"/>
      </left>
      <right style="dotted">
        <color theme="1" tint="0.49998000264167786"/>
      </right>
      <top style="hair"/>
      <bottom>
        <color indexed="63"/>
      </bottom>
    </border>
    <border>
      <left style="dotted">
        <color indexed="23"/>
      </left>
      <right style="dotted">
        <color theme="1" tint="0.49998000264167786"/>
      </right>
      <top>
        <color indexed="63"/>
      </top>
      <bottom style="hair"/>
    </border>
    <border>
      <left style="dotted">
        <color indexed="23"/>
      </left>
      <right style="dotted">
        <color theme="1" tint="0.49998000264167786"/>
      </right>
      <top>
        <color indexed="63"/>
      </top>
      <bottom style="thin"/>
    </border>
    <border>
      <left style="dotted">
        <color theme="1" tint="0.49998000264167786"/>
      </left>
      <right style="dotted">
        <color theme="1" tint="0.49998000264167786"/>
      </right>
      <top>
        <color indexed="63"/>
      </top>
      <bottom>
        <color indexed="63"/>
      </bottom>
    </border>
    <border>
      <left style="dotted">
        <color theme="1" tint="0.49998000264167786"/>
      </left>
      <right style="dotted">
        <color theme="1" tint="0.49998000264167786"/>
      </right>
      <top style="hair"/>
      <bottom>
        <color indexed="63"/>
      </bottom>
    </border>
    <border>
      <left style="dotted">
        <color theme="1" tint="0.49998000264167786"/>
      </left>
      <right style="dotted">
        <color theme="1" tint="0.49998000264167786"/>
      </right>
      <top>
        <color indexed="63"/>
      </top>
      <bottom style="hair"/>
    </border>
    <border>
      <left style="dotted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dotted">
        <color indexed="23"/>
      </left>
      <right style="dotted">
        <color theme="0" tint="-0.4999699890613556"/>
      </right>
      <top>
        <color indexed="63"/>
      </top>
      <bottom style="thin"/>
    </border>
    <border>
      <left style="thin">
        <color indexed="23"/>
      </left>
      <right style="dotted">
        <color theme="0" tint="-0.4999699890613556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theme="0" tint="-0.4999699890613556"/>
      </right>
      <top>
        <color indexed="63"/>
      </top>
      <bottom style="thin"/>
    </border>
    <border>
      <left style="thin">
        <color theme="1" tint="0.49998000264167786"/>
      </left>
      <right style="dotted">
        <color theme="0" tint="-0.4999699890613556"/>
      </right>
      <top style="thin">
        <color theme="0" tint="-0.4999699890613556"/>
      </top>
      <bottom>
        <color indexed="63"/>
      </bottom>
    </border>
    <border>
      <left style="dotted">
        <color indexed="23"/>
      </left>
      <right style="dotted">
        <color theme="0" tint="-0.4999699890613556"/>
      </right>
      <top style="thin">
        <color indexed="23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 style="dotted">
        <color theme="0" tint="-0.4999699890613556"/>
      </left>
      <right style="dotted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theme="0" tint="-0.4999699890613556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theme="0" tint="-0.4999699890613556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 style="thin">
        <color indexed="23"/>
      </top>
      <bottom style="hair"/>
    </border>
    <border>
      <left style="thin">
        <color indexed="23"/>
      </left>
      <right style="dotted">
        <color theme="0" tint="-0.4999699890613556"/>
      </right>
      <top style="hair"/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/>
    </border>
    <border>
      <left style="dotted">
        <color indexed="23"/>
      </left>
      <right style="dotted">
        <color theme="0" tint="-0.4999699890613556"/>
      </right>
      <top>
        <color indexed="63"/>
      </top>
      <bottom style="hair"/>
    </border>
    <border>
      <left style="dotted">
        <color theme="0" tint="-0.4999699890613556"/>
      </left>
      <right style="dotted">
        <color indexed="23"/>
      </right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dotted">
        <color theme="0" tint="-0.4999699890613556"/>
      </right>
      <top>
        <color indexed="63"/>
      </top>
      <bottom style="hair"/>
    </border>
    <border>
      <left style="thin">
        <color indexed="23"/>
      </left>
      <right style="dotted">
        <color theme="0" tint="-0.4999699890613556"/>
      </right>
      <top style="thin">
        <color indexed="23"/>
      </top>
      <bottom style="hair"/>
    </border>
    <border>
      <left style="dotted">
        <color theme="0" tint="-0.4999699890613556"/>
      </left>
      <right style="dotted">
        <color theme="0" tint="-0.4999699890613556"/>
      </right>
      <top style="thin">
        <color indexed="23"/>
      </top>
      <bottom style="hair"/>
    </border>
    <border>
      <left style="dotted">
        <color indexed="23"/>
      </left>
      <right style="dotted">
        <color theme="0" tint="-0.4999699890613556"/>
      </right>
      <top style="thin">
        <color indexed="23"/>
      </top>
      <bottom style="hair"/>
    </border>
    <border>
      <left style="dotted">
        <color theme="0" tint="-0.4999699890613556"/>
      </left>
      <right>
        <color indexed="63"/>
      </right>
      <top style="thin">
        <color indexed="23"/>
      </top>
      <bottom style="hair"/>
    </border>
    <border>
      <left style="dotted">
        <color indexed="23"/>
      </left>
      <right style="dotted">
        <color theme="0" tint="-0.4999699890613556"/>
      </right>
      <top style="hair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theme="0" tint="-0.4999699890613556"/>
      </right>
      <top style="thin">
        <color indexed="23"/>
      </top>
      <bottom>
        <color indexed="63"/>
      </bottom>
    </border>
    <border>
      <left>
        <color indexed="63"/>
      </left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dotted">
        <color indexed="2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 style="hair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dotted">
        <color theme="0" tint="-0.4999699890613556"/>
      </right>
      <top style="thin">
        <color theme="0" tint="-0.4999699890613556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 style="thin"/>
    </border>
    <border>
      <left style="thin">
        <color indexed="23"/>
      </left>
      <right>
        <color indexed="63"/>
      </right>
      <top style="thin">
        <color theme="0" tint="-0.4999699890613556"/>
      </top>
      <bottom style="thin"/>
    </border>
    <border>
      <left style="thin">
        <color indexed="23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>
      <left style="thin">
        <color indexed="23"/>
      </left>
      <right style="dotted">
        <color theme="1" tint="0.49998000264167786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dotted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dotted">
        <color theme="1" tint="0.4999800026416778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indexed="23"/>
      </right>
      <top>
        <color indexed="63"/>
      </top>
      <bottom style="thin"/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theme="0" tint="-0.4999699890613556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theme="0" tint="-0.4999699890613556"/>
      </diagonal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/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/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/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hair"/>
    </border>
    <border diagonalDown="1">
      <left>
        <color indexed="63"/>
      </left>
      <right style="thin">
        <color indexed="23"/>
      </right>
      <top>
        <color indexed="63"/>
      </top>
      <bottom style="thin">
        <color theme="1" tint="0.49998000264167786"/>
      </bottom>
      <diagonal style="hair"/>
    </border>
    <border>
      <left style="thin">
        <color theme="0" tint="-0.4999699890613556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 style="thin">
        <color indexed="23"/>
      </top>
      <bottom>
        <color indexed="6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>
        <color indexed="23"/>
      </top>
      <bottom style="thin">
        <color indexed="23"/>
      </bottom>
      <diagonal style="thin">
        <color indexed="23"/>
      </diagonal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324">
    <xf numFmtId="0" fontId="0" fillId="0" borderId="0" xfId="0" applyAlignment="1">
      <alignment/>
    </xf>
    <xf numFmtId="38" fontId="4" fillId="0" borderId="0" xfId="49" applyFont="1" applyAlignment="1">
      <alignment/>
    </xf>
    <xf numFmtId="40" fontId="4" fillId="0" borderId="0" xfId="49" applyNumberFormat="1" applyFont="1" applyAlignment="1">
      <alignment/>
    </xf>
    <xf numFmtId="177" fontId="4" fillId="0" borderId="0" xfId="49" applyNumberFormat="1" applyFont="1" applyAlignment="1">
      <alignment horizontal="right"/>
    </xf>
    <xf numFmtId="178" fontId="4" fillId="0" borderId="0" xfId="49" applyNumberFormat="1" applyFont="1" applyAlignment="1">
      <alignment horizontal="right"/>
    </xf>
    <xf numFmtId="176" fontId="4" fillId="0" borderId="0" xfId="49" applyNumberFormat="1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176" fontId="5" fillId="0" borderId="0" xfId="49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180" fontId="4" fillId="0" borderId="0" xfId="49" applyNumberFormat="1" applyFont="1" applyBorder="1" applyAlignment="1">
      <alignment/>
    </xf>
    <xf numFmtId="215" fontId="5" fillId="0" borderId="14" xfId="49" applyNumberFormat="1" applyFont="1" applyBorder="1" applyAlignment="1">
      <alignment horizontal="right" vertical="center"/>
    </xf>
    <xf numFmtId="215" fontId="5" fillId="0" borderId="15" xfId="49" applyNumberFormat="1" applyFont="1" applyBorder="1" applyAlignment="1">
      <alignment horizontal="right" vertical="center"/>
    </xf>
    <xf numFmtId="180" fontId="5" fillId="0" borderId="15" xfId="49" applyNumberFormat="1" applyFont="1" applyBorder="1" applyAlignment="1">
      <alignment horizontal="right" vertical="center"/>
    </xf>
    <xf numFmtId="215" fontId="6" fillId="0" borderId="14" xfId="49" applyNumberFormat="1" applyFont="1" applyFill="1" applyBorder="1" applyAlignment="1" quotePrefix="1">
      <alignment horizontal="right" vertical="center"/>
    </xf>
    <xf numFmtId="215" fontId="6" fillId="0" borderId="15" xfId="63" applyNumberFormat="1" applyFont="1" applyFill="1" applyBorder="1" applyAlignment="1" quotePrefix="1">
      <alignment horizontal="right" vertical="center"/>
      <protection/>
    </xf>
    <xf numFmtId="231" fontId="5" fillId="0" borderId="15" xfId="49" applyNumberFormat="1" applyFont="1" applyBorder="1" applyAlignment="1">
      <alignment horizontal="right" vertical="center"/>
    </xf>
    <xf numFmtId="215" fontId="6" fillId="0" borderId="16" xfId="49" applyNumberFormat="1" applyFont="1" applyFill="1" applyBorder="1" applyAlignment="1" quotePrefix="1">
      <alignment horizontal="right" vertical="center"/>
    </xf>
    <xf numFmtId="215" fontId="6" fillId="0" borderId="17" xfId="63" applyNumberFormat="1" applyFont="1" applyFill="1" applyBorder="1" applyAlignment="1" quotePrefix="1">
      <alignment horizontal="right" vertical="center"/>
      <protection/>
    </xf>
    <xf numFmtId="231" fontId="5" fillId="0" borderId="17" xfId="49" applyNumberFormat="1" applyFont="1" applyBorder="1" applyAlignment="1">
      <alignment horizontal="right" vertical="center"/>
    </xf>
    <xf numFmtId="180" fontId="4" fillId="0" borderId="0" xfId="49" applyNumberFormat="1" applyFont="1" applyAlignment="1">
      <alignment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22" xfId="49" applyFont="1" applyBorder="1" applyAlignment="1">
      <alignment horizontal="right" vertical="center"/>
    </xf>
    <xf numFmtId="38" fontId="5" fillId="0" borderId="23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/>
    </xf>
    <xf numFmtId="38" fontId="5" fillId="0" borderId="25" xfId="49" applyFont="1" applyBorder="1" applyAlignment="1">
      <alignment horizontal="center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/>
    </xf>
    <xf numFmtId="38" fontId="4" fillId="0" borderId="0" xfId="49" applyFont="1" applyAlignment="1">
      <alignment horizontal="center" vertical="center"/>
    </xf>
    <xf numFmtId="181" fontId="6" fillId="0" borderId="13" xfId="63" applyNumberFormat="1" applyFont="1" applyFill="1" applyBorder="1" applyAlignment="1" quotePrefix="1">
      <alignment horizontal="right" vertical="top"/>
      <protection/>
    </xf>
    <xf numFmtId="182" fontId="6" fillId="0" borderId="0" xfId="63" applyNumberFormat="1" applyFont="1" applyFill="1" applyBorder="1" applyAlignment="1" quotePrefix="1">
      <alignment horizontal="right" vertical="top"/>
      <protection/>
    </xf>
    <xf numFmtId="38" fontId="8" fillId="0" borderId="18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8" fillId="0" borderId="23" xfId="49" applyFont="1" applyBorder="1" applyAlignment="1">
      <alignment horizontal="center" vertical="center"/>
    </xf>
    <xf numFmtId="38" fontId="8" fillId="0" borderId="29" xfId="49" applyFont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14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182" fontId="9" fillId="0" borderId="14" xfId="63" applyNumberFormat="1" applyFont="1" applyFill="1" applyBorder="1" applyAlignment="1" quotePrefix="1">
      <alignment horizontal="right" vertical="center"/>
      <protection/>
    </xf>
    <xf numFmtId="183" fontId="9" fillId="0" borderId="15" xfId="63" applyNumberFormat="1" applyFont="1" applyFill="1" applyBorder="1" applyAlignment="1" quotePrefix="1">
      <alignment horizontal="right" vertical="center"/>
      <protection/>
    </xf>
    <xf numFmtId="189" fontId="9" fillId="0" borderId="15" xfId="63" applyNumberFormat="1" applyFont="1" applyFill="1" applyBorder="1" applyAlignment="1">
      <alignment horizontal="right" vertical="center"/>
      <protection/>
    </xf>
    <xf numFmtId="189" fontId="9" fillId="0" borderId="13" xfId="63" applyNumberFormat="1" applyFont="1" applyFill="1" applyBorder="1" applyAlignment="1" quotePrefix="1">
      <alignment horizontal="right" vertical="center"/>
      <protection/>
    </xf>
    <xf numFmtId="189" fontId="9" fillId="0" borderId="15" xfId="63" applyNumberFormat="1" applyFont="1" applyFill="1" applyBorder="1" applyAlignment="1" quotePrefix="1">
      <alignment horizontal="right" vertical="center"/>
      <protection/>
    </xf>
    <xf numFmtId="183" fontId="10" fillId="0" borderId="0" xfId="63" applyNumberFormat="1" applyFont="1" applyFill="1" applyBorder="1" applyAlignment="1">
      <alignment horizontal="right"/>
      <protection/>
    </xf>
    <xf numFmtId="183" fontId="10" fillId="0" borderId="0" xfId="63" applyNumberFormat="1" applyFont="1" applyFill="1" applyBorder="1" applyAlignment="1" quotePrefix="1">
      <alignment horizontal="right"/>
      <protection/>
    </xf>
    <xf numFmtId="189" fontId="10" fillId="0" borderId="0" xfId="63" applyNumberFormat="1" applyFont="1" applyFill="1" applyBorder="1" applyAlignment="1" quotePrefix="1">
      <alignment horizontal="right"/>
      <protection/>
    </xf>
    <xf numFmtId="182" fontId="9" fillId="0" borderId="15" xfId="63" applyNumberFormat="1" applyFont="1" applyFill="1" applyBorder="1" applyAlignment="1" quotePrefix="1">
      <alignment horizontal="right" vertical="center"/>
      <protection/>
    </xf>
    <xf numFmtId="38" fontId="8" fillId="0" borderId="25" xfId="49" applyFont="1" applyBorder="1" applyAlignment="1">
      <alignment horizontal="center" vertical="center"/>
    </xf>
    <xf numFmtId="38" fontId="8" fillId="0" borderId="16" xfId="49" applyFont="1" applyBorder="1" applyAlignment="1">
      <alignment horizontal="right" vertical="center"/>
    </xf>
    <xf numFmtId="38" fontId="8" fillId="0" borderId="17" xfId="49" applyFont="1" applyBorder="1" applyAlignment="1">
      <alignment horizontal="right" vertical="center"/>
    </xf>
    <xf numFmtId="38" fontId="8" fillId="0" borderId="27" xfId="49" applyFont="1" applyBorder="1" applyAlignment="1">
      <alignment horizontal="right" vertical="center"/>
    </xf>
    <xf numFmtId="38" fontId="4" fillId="0" borderId="0" xfId="49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11" fillId="0" borderId="32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 wrapText="1"/>
    </xf>
    <xf numFmtId="38" fontId="13" fillId="0" borderId="10" xfId="49" applyFont="1" applyBorder="1" applyAlignment="1">
      <alignment horizontal="center" vertical="center" wrapText="1"/>
    </xf>
    <xf numFmtId="38" fontId="14" fillId="0" borderId="10" xfId="49" applyFont="1" applyBorder="1" applyAlignment="1">
      <alignment horizontal="center" vertical="center" wrapText="1"/>
    </xf>
    <xf numFmtId="38" fontId="11" fillId="0" borderId="23" xfId="49" applyFont="1" applyBorder="1" applyAlignment="1">
      <alignment horizontal="left"/>
    </xf>
    <xf numFmtId="38" fontId="11" fillId="0" borderId="14" xfId="49" applyFont="1" applyBorder="1" applyAlignment="1">
      <alignment/>
    </xf>
    <xf numFmtId="38" fontId="11" fillId="0" borderId="23" xfId="49" applyFont="1" applyBorder="1" applyAlignment="1">
      <alignment/>
    </xf>
    <xf numFmtId="182" fontId="7" fillId="0" borderId="14" xfId="63" applyNumberFormat="1" applyFont="1" applyFill="1" applyBorder="1" applyAlignment="1">
      <alignment horizontal="right"/>
      <protection/>
    </xf>
    <xf numFmtId="38" fontId="11" fillId="0" borderId="33" xfId="49" applyFont="1" applyBorder="1" applyAlignment="1">
      <alignment horizontal="left"/>
    </xf>
    <xf numFmtId="38" fontId="11" fillId="0" borderId="34" xfId="49" applyFont="1" applyBorder="1" applyAlignment="1">
      <alignment/>
    </xf>
    <xf numFmtId="38" fontId="11" fillId="0" borderId="35" xfId="49" applyFont="1" applyBorder="1" applyAlignment="1">
      <alignment/>
    </xf>
    <xf numFmtId="38" fontId="11" fillId="0" borderId="36" xfId="49" applyFont="1" applyBorder="1" applyAlignment="1">
      <alignment/>
    </xf>
    <xf numFmtId="38" fontId="11" fillId="0" borderId="25" xfId="49" applyFont="1" applyBorder="1" applyAlignment="1">
      <alignment/>
    </xf>
    <xf numFmtId="38" fontId="11" fillId="0" borderId="16" xfId="49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96" fontId="8" fillId="0" borderId="26" xfId="66" applyNumberFormat="1" applyFont="1" applyFill="1" applyBorder="1" applyAlignment="1">
      <alignment horizontal="right" vertical="center"/>
      <protection/>
    </xf>
    <xf numFmtId="187" fontId="8" fillId="0" borderId="26" xfId="66" applyNumberFormat="1" applyFont="1" applyFill="1" applyBorder="1" applyAlignment="1">
      <alignment horizontal="right" vertical="center"/>
      <protection/>
    </xf>
    <xf numFmtId="181" fontId="8" fillId="0" borderId="26" xfId="66" applyNumberFormat="1" applyFont="1" applyFill="1" applyBorder="1" applyAlignment="1">
      <alignment horizontal="right" vertical="center"/>
      <protection/>
    </xf>
    <xf numFmtId="182" fontId="8" fillId="0" borderId="26" xfId="66" applyNumberFormat="1" applyFont="1" applyFill="1" applyBorder="1" applyAlignment="1">
      <alignment horizontal="right" vertical="center"/>
      <protection/>
    </xf>
    <xf numFmtId="185" fontId="8" fillId="0" borderId="26" xfId="66" applyNumberFormat="1" applyFont="1" applyFill="1" applyBorder="1" applyAlignment="1">
      <alignment horizontal="right" vertical="center"/>
      <protection/>
    </xf>
    <xf numFmtId="225" fontId="8" fillId="0" borderId="26" xfId="66" applyNumberFormat="1" applyFont="1" applyFill="1" applyBorder="1" applyAlignment="1">
      <alignment horizontal="right" vertical="center"/>
      <protection/>
    </xf>
    <xf numFmtId="190" fontId="8" fillId="0" borderId="26" xfId="66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229" fontId="9" fillId="0" borderId="14" xfId="63" applyNumberFormat="1" applyFont="1" applyFill="1" applyBorder="1" applyAlignment="1" quotePrefix="1">
      <alignment horizontal="right" vertical="center"/>
      <protection/>
    </xf>
    <xf numFmtId="229" fontId="9" fillId="0" borderId="15" xfId="63" applyNumberFormat="1" applyFont="1" applyFill="1" applyBorder="1" applyAlignment="1" quotePrefix="1">
      <alignment horizontal="right" vertical="center"/>
      <protection/>
    </xf>
    <xf numFmtId="229" fontId="9" fillId="0" borderId="13" xfId="63" applyNumberFormat="1" applyFont="1" applyFill="1" applyBorder="1" applyAlignment="1" quotePrefix="1">
      <alignment horizontal="right" vertical="center"/>
      <protection/>
    </xf>
    <xf numFmtId="229" fontId="9" fillId="0" borderId="24" xfId="63" applyNumberFormat="1" applyFont="1" applyFill="1" applyBorder="1" applyAlignment="1" quotePrefix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1" fontId="5" fillId="0" borderId="15" xfId="49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right" vertical="center"/>
    </xf>
    <xf numFmtId="179" fontId="4" fillId="0" borderId="0" xfId="49" applyNumberFormat="1" applyFont="1" applyAlignment="1">
      <alignment/>
    </xf>
    <xf numFmtId="38" fontId="5" fillId="0" borderId="23" xfId="49" applyFont="1" applyBorder="1" applyAlignment="1">
      <alignment horizontal="right" vertical="center" indent="1"/>
    </xf>
    <xf numFmtId="177" fontId="5" fillId="0" borderId="0" xfId="49" applyNumberFormat="1" applyFont="1" applyBorder="1" applyAlignment="1">
      <alignment vertical="center"/>
    </xf>
    <xf numFmtId="179" fontId="5" fillId="0" borderId="0" xfId="49" applyNumberFormat="1" applyFont="1" applyBorder="1" applyAlignment="1">
      <alignment vertical="center"/>
    </xf>
    <xf numFmtId="38" fontId="5" fillId="0" borderId="25" xfId="49" applyFont="1" applyBorder="1" applyAlignment="1">
      <alignment horizontal="right" vertical="center" indent="1"/>
    </xf>
    <xf numFmtId="38" fontId="4" fillId="0" borderId="0" xfId="49" applyFont="1" applyAlignment="1">
      <alignment horizontal="right"/>
    </xf>
    <xf numFmtId="183" fontId="6" fillId="0" borderId="15" xfId="63" applyNumberFormat="1" applyFont="1" applyFill="1" applyBorder="1" applyAlignment="1">
      <alignment horizontal="right" vertical="center"/>
      <protection/>
    </xf>
    <xf numFmtId="183" fontId="6" fillId="0" borderId="13" xfId="63" applyNumberFormat="1" applyFont="1" applyFill="1" applyBorder="1" applyAlignment="1">
      <alignment horizontal="right" vertical="center"/>
      <protection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202" fontId="4" fillId="0" borderId="0" xfId="0" applyNumberFormat="1" applyFont="1" applyAlignment="1">
      <alignment/>
    </xf>
    <xf numFmtId="202" fontId="5" fillId="0" borderId="18" xfId="0" applyNumberFormat="1" applyFont="1" applyBorder="1" applyAlignment="1">
      <alignment horizontal="center" vertical="center"/>
    </xf>
    <xf numFmtId="202" fontId="5" fillId="0" borderId="11" xfId="0" applyNumberFormat="1" applyFont="1" applyBorder="1" applyAlignment="1">
      <alignment horizontal="center" vertical="center"/>
    </xf>
    <xf numFmtId="202" fontId="5" fillId="0" borderId="11" xfId="0" applyNumberFormat="1" applyFont="1" applyBorder="1" applyAlignment="1">
      <alignment horizontal="center" vertical="center" wrapText="1"/>
    </xf>
    <xf numFmtId="202" fontId="8" fillId="0" borderId="23" xfId="0" applyNumberFormat="1" applyFont="1" applyBorder="1" applyAlignment="1">
      <alignment vertical="center"/>
    </xf>
    <xf numFmtId="202" fontId="8" fillId="0" borderId="23" xfId="0" applyNumberFormat="1" applyFont="1" applyBorder="1" applyAlignment="1">
      <alignment vertical="center" wrapText="1"/>
    </xf>
    <xf numFmtId="202" fontId="8" fillId="0" borderId="25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38" fontId="5" fillId="0" borderId="14" xfId="49" applyFont="1" applyBorder="1" applyAlignment="1">
      <alignment horizontal="right" vertical="center" indent="1"/>
    </xf>
    <xf numFmtId="38" fontId="5" fillId="0" borderId="15" xfId="49" applyFont="1" applyBorder="1" applyAlignment="1">
      <alignment horizontal="right" vertical="center" indent="1"/>
    </xf>
    <xf numFmtId="38" fontId="5" fillId="0" borderId="13" xfId="49" applyFont="1" applyBorder="1" applyAlignment="1">
      <alignment horizontal="right" vertical="center" indent="1"/>
    </xf>
    <xf numFmtId="0" fontId="11" fillId="0" borderId="25" xfId="0" applyFont="1" applyBorder="1" applyAlignment="1">
      <alignment vertical="center"/>
    </xf>
    <xf numFmtId="38" fontId="4" fillId="0" borderId="0" xfId="0" applyNumberFormat="1" applyFont="1" applyAlignment="1">
      <alignment/>
    </xf>
    <xf numFmtId="0" fontId="5" fillId="0" borderId="0" xfId="62" applyFont="1" applyBorder="1" applyAlignment="1">
      <alignment vertical="center"/>
      <protection/>
    </xf>
    <xf numFmtId="179" fontId="5" fillId="0" borderId="0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37" xfId="62" applyFont="1" applyBorder="1" applyAlignment="1">
      <alignment horizontal="left" vertical="center"/>
      <protection/>
    </xf>
    <xf numFmtId="0" fontId="5" fillId="0" borderId="38" xfId="62" applyFont="1" applyBorder="1" applyAlignment="1">
      <alignment vertical="center"/>
      <protection/>
    </xf>
    <xf numFmtId="0" fontId="5" fillId="0" borderId="39" xfId="62" applyFont="1" applyBorder="1" applyAlignment="1">
      <alignment vertical="center"/>
      <protection/>
    </xf>
    <xf numFmtId="0" fontId="11" fillId="0" borderId="40" xfId="62" applyFont="1" applyBorder="1" applyAlignment="1">
      <alignment horizontal="center" vertical="top" wrapText="1"/>
      <protection/>
    </xf>
    <xf numFmtId="0" fontId="5" fillId="0" borderId="0" xfId="62" applyFont="1" applyBorder="1" applyAlignment="1">
      <alignment vertical="top" wrapText="1"/>
      <protection/>
    </xf>
    <xf numFmtId="179" fontId="5" fillId="0" borderId="0" xfId="62" applyNumberFormat="1" applyFont="1" applyBorder="1" applyAlignment="1">
      <alignment vertical="top" wrapText="1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179" fontId="11" fillId="0" borderId="0" xfId="62" applyNumberFormat="1" applyFont="1" applyBorder="1" applyAlignment="1">
      <alignment vertical="center"/>
      <protection/>
    </xf>
    <xf numFmtId="0" fontId="11" fillId="0" borderId="25" xfId="62" applyFont="1" applyBorder="1" applyAlignment="1">
      <alignment vertical="center"/>
      <protection/>
    </xf>
    <xf numFmtId="229" fontId="11" fillId="0" borderId="17" xfId="62" applyNumberFormat="1" applyFont="1" applyBorder="1" applyAlignment="1">
      <alignment vertical="center"/>
      <protection/>
    </xf>
    <xf numFmtId="229" fontId="11" fillId="0" borderId="27" xfId="62" applyNumberFormat="1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distributed" vertical="top" wrapText="1"/>
      <protection/>
    </xf>
    <xf numFmtId="0" fontId="11" fillId="0" borderId="42" xfId="62" applyFont="1" applyBorder="1" applyAlignment="1">
      <alignment horizontal="distributed" vertical="top" wrapText="1"/>
      <protection/>
    </xf>
    <xf numFmtId="229" fontId="11" fillId="0" borderId="0" xfId="62" applyNumberFormat="1" applyFont="1" applyBorder="1" applyAlignment="1">
      <alignment vertical="center"/>
      <protection/>
    </xf>
    <xf numFmtId="0" fontId="11" fillId="0" borderId="23" xfId="0" applyFont="1" applyBorder="1" applyAlignment="1">
      <alignment/>
    </xf>
    <xf numFmtId="182" fontId="7" fillId="0" borderId="30" xfId="63" applyNumberFormat="1" applyFont="1" applyFill="1" applyBorder="1" applyAlignment="1">
      <alignment vertical="center"/>
      <protection/>
    </xf>
    <xf numFmtId="182" fontId="7" fillId="0" borderId="31" xfId="63" applyNumberFormat="1" applyFont="1" applyFill="1" applyBorder="1" applyAlignment="1">
      <alignment vertical="center"/>
      <protection/>
    </xf>
    <xf numFmtId="182" fontId="7" fillId="0" borderId="14" xfId="63" applyNumberFormat="1" applyFont="1" applyFill="1" applyBorder="1" applyAlignment="1">
      <alignment vertical="center"/>
      <protection/>
    </xf>
    <xf numFmtId="182" fontId="7" fillId="0" borderId="15" xfId="63" applyNumberFormat="1" applyFont="1" applyFill="1" applyBorder="1" applyAlignment="1">
      <alignment vertical="center"/>
      <protection/>
    </xf>
    <xf numFmtId="182" fontId="7" fillId="0" borderId="15" xfId="63" applyNumberFormat="1" applyFont="1" applyFill="1" applyBorder="1" applyAlignment="1">
      <alignment horizontal="right" vertical="center"/>
      <protection/>
    </xf>
    <xf numFmtId="182" fontId="7" fillId="0" borderId="0" xfId="63" applyNumberFormat="1" applyFont="1" applyFill="1" applyBorder="1" applyAlignment="1">
      <alignment horizontal="right" vertical="center"/>
      <protection/>
    </xf>
    <xf numFmtId="182" fontId="7" fillId="0" borderId="13" xfId="63" applyNumberFormat="1" applyFont="1" applyFill="1" applyBorder="1" applyAlignment="1">
      <alignment horizontal="right" vertical="center"/>
      <protection/>
    </xf>
    <xf numFmtId="0" fontId="11" fillId="0" borderId="23" xfId="0" applyFont="1" applyBorder="1" applyAlignment="1">
      <alignment/>
    </xf>
    <xf numFmtId="182" fontId="7" fillId="0" borderId="0" xfId="63" applyNumberFormat="1" applyFont="1" applyFill="1" applyBorder="1" applyAlignment="1">
      <alignment vertical="center"/>
      <protection/>
    </xf>
    <xf numFmtId="182" fontId="7" fillId="0" borderId="13" xfId="63" applyNumberFormat="1" applyFont="1" applyFill="1" applyBorder="1" applyAlignment="1">
      <alignment vertical="center"/>
      <protection/>
    </xf>
    <xf numFmtId="0" fontId="11" fillId="0" borderId="23" xfId="0" applyFont="1" applyBorder="1" applyAlignment="1">
      <alignment horizontal="center"/>
    </xf>
    <xf numFmtId="182" fontId="7" fillId="0" borderId="16" xfId="63" applyNumberFormat="1" applyFont="1" applyFill="1" applyBorder="1" applyAlignment="1">
      <alignment vertical="center"/>
      <protection/>
    </xf>
    <xf numFmtId="182" fontId="7" fillId="0" borderId="17" xfId="63" applyNumberFormat="1" applyFont="1" applyFill="1" applyBorder="1" applyAlignment="1">
      <alignment horizontal="right" vertical="center"/>
      <protection/>
    </xf>
    <xf numFmtId="182" fontId="7" fillId="0" borderId="27" xfId="63" applyNumberFormat="1" applyFont="1" applyFill="1" applyBorder="1" applyAlignment="1">
      <alignment horizontal="right" vertical="center"/>
      <protection/>
    </xf>
    <xf numFmtId="38" fontId="11" fillId="0" borderId="0" xfId="49" applyFont="1" applyFill="1" applyAlignment="1">
      <alignment/>
    </xf>
    <xf numFmtId="38" fontId="11" fillId="0" borderId="0" xfId="49" applyFont="1" applyFill="1" applyBorder="1" applyAlignment="1">
      <alignment vertical="center"/>
    </xf>
    <xf numFmtId="38" fontId="22" fillId="0" borderId="18" xfId="49" applyFont="1" applyFill="1" applyBorder="1" applyAlignment="1">
      <alignment horizontal="center" vertical="center"/>
    </xf>
    <xf numFmtId="38" fontId="22" fillId="0" borderId="11" xfId="49" applyFont="1" applyFill="1" applyBorder="1" applyAlignment="1">
      <alignment horizontal="center" vertical="center"/>
    </xf>
    <xf numFmtId="38" fontId="22" fillId="0" borderId="20" xfId="49" applyFont="1" applyFill="1" applyBorder="1" applyAlignment="1">
      <alignment horizontal="center" vertical="center"/>
    </xf>
    <xf numFmtId="38" fontId="22" fillId="0" borderId="23" xfId="49" applyFont="1" applyFill="1" applyBorder="1" applyAlignment="1">
      <alignment vertical="center" wrapText="1"/>
    </xf>
    <xf numFmtId="38" fontId="22" fillId="0" borderId="29" xfId="49" applyFont="1" applyFill="1" applyBorder="1" applyAlignment="1">
      <alignment/>
    </xf>
    <xf numFmtId="38" fontId="22" fillId="0" borderId="30" xfId="49" applyFont="1" applyFill="1" applyBorder="1" applyAlignment="1">
      <alignment/>
    </xf>
    <xf numFmtId="38" fontId="22" fillId="0" borderId="43" xfId="49" applyFont="1" applyFill="1" applyBorder="1" applyAlignment="1">
      <alignment/>
    </xf>
    <xf numFmtId="38" fontId="22" fillId="0" borderId="44" xfId="49" applyFont="1" applyFill="1" applyBorder="1" applyAlignment="1">
      <alignment horizontal="left" vertical="center"/>
    </xf>
    <xf numFmtId="49" fontId="7" fillId="0" borderId="0" xfId="63" applyNumberFormat="1" applyFont="1" applyFill="1" applyBorder="1" applyAlignment="1">
      <alignment horizontal="left" vertical="top"/>
      <protection/>
    </xf>
    <xf numFmtId="182" fontId="23" fillId="0" borderId="14" xfId="63" applyNumberFormat="1" applyFont="1" applyFill="1" applyBorder="1" applyAlignment="1">
      <alignment vertical="top"/>
      <protection/>
    </xf>
    <xf numFmtId="182" fontId="23" fillId="0" borderId="15" xfId="63" applyNumberFormat="1" applyFont="1" applyFill="1" applyBorder="1" applyAlignment="1">
      <alignment vertical="top"/>
      <protection/>
    </xf>
    <xf numFmtId="182" fontId="23" fillId="0" borderId="45" xfId="63" applyNumberFormat="1" applyFont="1" applyFill="1" applyBorder="1" applyAlignment="1">
      <alignment vertical="top"/>
      <protection/>
    </xf>
    <xf numFmtId="182" fontId="23" fillId="0" borderId="13" xfId="63" applyNumberFormat="1" applyFont="1" applyFill="1" applyBorder="1" applyAlignment="1">
      <alignment vertical="top"/>
      <protection/>
    </xf>
    <xf numFmtId="38" fontId="22" fillId="0" borderId="23" xfId="49" applyFont="1" applyFill="1" applyBorder="1" applyAlignment="1">
      <alignment vertical="center"/>
    </xf>
    <xf numFmtId="38" fontId="22" fillId="0" borderId="14" xfId="49" applyFont="1" applyFill="1" applyBorder="1" applyAlignment="1">
      <alignment/>
    </xf>
    <xf numFmtId="38" fontId="22" fillId="0" borderId="15" xfId="49" applyFont="1" applyFill="1" applyBorder="1" applyAlignment="1">
      <alignment/>
    </xf>
    <xf numFmtId="38" fontId="22" fillId="0" borderId="45" xfId="49" applyFont="1" applyFill="1" applyBorder="1" applyAlignment="1">
      <alignment/>
    </xf>
    <xf numFmtId="38" fontId="22" fillId="0" borderId="23" xfId="49" applyFont="1" applyFill="1" applyBorder="1" applyAlignment="1">
      <alignment horizontal="left" vertical="center" wrapText="1"/>
    </xf>
    <xf numFmtId="182" fontId="23" fillId="0" borderId="45" xfId="63" applyNumberFormat="1" applyFont="1" applyFill="1" applyBorder="1" applyAlignment="1">
      <alignment horizontal="right" vertical="top"/>
      <protection/>
    </xf>
    <xf numFmtId="38" fontId="22" fillId="0" borderId="23" xfId="49" applyFont="1" applyFill="1" applyBorder="1" applyAlignment="1">
      <alignment horizontal="left" vertical="center"/>
    </xf>
    <xf numFmtId="182" fontId="23" fillId="0" borderId="13" xfId="63" applyNumberFormat="1" applyFont="1" applyFill="1" applyBorder="1" applyAlignment="1">
      <alignment horizontal="right" vertical="top"/>
      <protection/>
    </xf>
    <xf numFmtId="38" fontId="22" fillId="0" borderId="44" xfId="49" applyFont="1" applyFill="1" applyBorder="1" applyAlignment="1">
      <alignment/>
    </xf>
    <xf numFmtId="38" fontId="22" fillId="0" borderId="23" xfId="49" applyFont="1" applyFill="1" applyBorder="1" applyAlignment="1">
      <alignment/>
    </xf>
    <xf numFmtId="38" fontId="22" fillId="0" borderId="15" xfId="49" applyFont="1" applyFill="1" applyBorder="1" applyAlignment="1">
      <alignment vertical="center"/>
    </xf>
    <xf numFmtId="38" fontId="22" fillId="0" borderId="23" xfId="49" applyFont="1" applyFill="1" applyBorder="1" applyAlignment="1">
      <alignment horizontal="left"/>
    </xf>
    <xf numFmtId="38" fontId="11" fillId="0" borderId="0" xfId="49" applyFont="1" applyFill="1" applyAlignment="1">
      <alignment horizontal="right"/>
    </xf>
    <xf numFmtId="38" fontId="22" fillId="0" borderId="23" xfId="49" applyFont="1" applyFill="1" applyBorder="1" applyAlignment="1">
      <alignment horizontal="center" vertical="center"/>
    </xf>
    <xf numFmtId="182" fontId="23" fillId="0" borderId="15" xfId="63" applyNumberFormat="1" applyFont="1" applyFill="1" applyBorder="1" applyAlignment="1">
      <alignment horizontal="right" vertical="top"/>
      <protection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 vertical="center" wrapText="1"/>
    </xf>
    <xf numFmtId="190" fontId="7" fillId="0" borderId="29" xfId="63" applyNumberFormat="1" applyFont="1" applyFill="1" applyBorder="1" applyAlignment="1">
      <alignment horizontal="right" vertical="center"/>
      <protection/>
    </xf>
    <xf numFmtId="190" fontId="7" fillId="0" borderId="30" xfId="63" applyNumberFormat="1" applyFont="1" applyFill="1" applyBorder="1" applyAlignment="1">
      <alignment horizontal="right" vertical="center"/>
      <protection/>
    </xf>
    <xf numFmtId="190" fontId="7" fillId="0" borderId="43" xfId="63" applyNumberFormat="1" applyFont="1" applyFill="1" applyBorder="1" applyAlignment="1">
      <alignment horizontal="right" vertical="center"/>
      <protection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vertical="center"/>
    </xf>
    <xf numFmtId="190" fontId="7" fillId="0" borderId="14" xfId="63" applyNumberFormat="1" applyFont="1" applyFill="1" applyBorder="1" applyAlignment="1">
      <alignment horizontal="right" vertical="center"/>
      <protection/>
    </xf>
    <xf numFmtId="190" fontId="7" fillId="0" borderId="15" xfId="63" applyNumberFormat="1" applyFont="1" applyFill="1" applyBorder="1" applyAlignment="1">
      <alignment horizontal="right" vertical="center"/>
      <protection/>
    </xf>
    <xf numFmtId="190" fontId="7" fillId="0" borderId="13" xfId="63" applyNumberFormat="1" applyFont="1" applyFill="1" applyBorder="1" applyAlignment="1">
      <alignment horizontal="right" vertical="center"/>
      <protection/>
    </xf>
    <xf numFmtId="0" fontId="11" fillId="0" borderId="23" xfId="0" applyFont="1" applyBorder="1" applyAlignment="1">
      <alignment horizontal="left" vertical="center"/>
    </xf>
    <xf numFmtId="190" fontId="7" fillId="0" borderId="45" xfId="63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2" fontId="4" fillId="0" borderId="0" xfId="0" applyNumberFormat="1" applyFont="1" applyAlignment="1">
      <alignment vertical="center"/>
    </xf>
    <xf numFmtId="202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202" fontId="22" fillId="0" borderId="10" xfId="0" applyNumberFormat="1" applyFont="1" applyBorder="1" applyAlignment="1">
      <alignment horizontal="center" vertical="center"/>
    </xf>
    <xf numFmtId="202" fontId="22" fillId="0" borderId="0" xfId="0" applyNumberFormat="1" applyFont="1" applyBorder="1" applyAlignment="1">
      <alignment horizontal="distributed" vertical="center"/>
    </xf>
    <xf numFmtId="202" fontId="22" fillId="0" borderId="23" xfId="0" applyNumberFormat="1" applyFont="1" applyBorder="1" applyAlignment="1">
      <alignment horizontal="distributed" vertical="center"/>
    </xf>
    <xf numFmtId="38" fontId="22" fillId="0" borderId="29" xfId="49" applyFont="1" applyBorder="1" applyAlignment="1">
      <alignment vertical="center"/>
    </xf>
    <xf numFmtId="38" fontId="22" fillId="0" borderId="30" xfId="49" applyFont="1" applyBorder="1" applyAlignment="1">
      <alignment vertical="center"/>
    </xf>
    <xf numFmtId="202" fontId="22" fillId="0" borderId="46" xfId="0" applyNumberFormat="1" applyFont="1" applyBorder="1" applyAlignment="1">
      <alignment horizontal="distributed" vertical="center"/>
    </xf>
    <xf numFmtId="202" fontId="22" fillId="0" borderId="33" xfId="0" applyNumberFormat="1" applyFont="1" applyBorder="1" applyAlignment="1">
      <alignment horizontal="distributed" vertical="center"/>
    </xf>
    <xf numFmtId="38" fontId="22" fillId="0" borderId="34" xfId="49" applyFont="1" applyBorder="1" applyAlignment="1">
      <alignment vertical="center"/>
    </xf>
    <xf numFmtId="38" fontId="22" fillId="0" borderId="47" xfId="49" applyFont="1" applyBorder="1" applyAlignment="1">
      <alignment vertical="center"/>
    </xf>
    <xf numFmtId="38" fontId="22" fillId="0" borderId="14" xfId="49" applyFont="1" applyBorder="1" applyAlignment="1">
      <alignment vertical="center"/>
    </xf>
    <xf numFmtId="38" fontId="22" fillId="0" borderId="15" xfId="49" applyFont="1" applyBorder="1" applyAlignment="1">
      <alignment vertical="center"/>
    </xf>
    <xf numFmtId="176" fontId="22" fillId="0" borderId="13" xfId="49" applyNumberFormat="1" applyFont="1" applyBorder="1" applyAlignment="1">
      <alignment vertical="center"/>
    </xf>
    <xf numFmtId="202" fontId="22" fillId="0" borderId="12" xfId="0" applyNumberFormat="1" applyFont="1" applyBorder="1" applyAlignment="1">
      <alignment horizontal="distributed" vertical="center"/>
    </xf>
    <xf numFmtId="202" fontId="22" fillId="0" borderId="35" xfId="0" applyNumberFormat="1" applyFont="1" applyBorder="1" applyAlignment="1">
      <alignment horizontal="distributed" vertical="center"/>
    </xf>
    <xf numFmtId="38" fontId="22" fillId="0" borderId="36" xfId="49" applyFont="1" applyBorder="1" applyAlignment="1">
      <alignment vertical="center"/>
    </xf>
    <xf numFmtId="38" fontId="22" fillId="0" borderId="48" xfId="49" applyFont="1" applyBorder="1" applyAlignment="1">
      <alignment vertical="center"/>
    </xf>
    <xf numFmtId="38" fontId="23" fillId="0" borderId="14" xfId="49" applyFont="1" applyFill="1" applyBorder="1" applyAlignment="1">
      <alignment horizontal="right" vertical="center"/>
    </xf>
    <xf numFmtId="38" fontId="23" fillId="0" borderId="15" xfId="49" applyFont="1" applyFill="1" applyBorder="1" applyAlignment="1">
      <alignment horizontal="right" vertical="center"/>
    </xf>
    <xf numFmtId="202" fontId="22" fillId="0" borderId="26" xfId="0" applyNumberFormat="1" applyFont="1" applyBorder="1" applyAlignment="1">
      <alignment horizontal="distributed" vertical="center"/>
    </xf>
    <xf numFmtId="202" fontId="22" fillId="0" borderId="25" xfId="0" applyNumberFormat="1" applyFont="1" applyBorder="1" applyAlignment="1">
      <alignment horizontal="distributed" vertical="center"/>
    </xf>
    <xf numFmtId="38" fontId="23" fillId="0" borderId="17" xfId="49" applyFont="1" applyFill="1" applyBorder="1" applyAlignment="1">
      <alignment horizontal="right" vertical="center"/>
    </xf>
    <xf numFmtId="206" fontId="22" fillId="0" borderId="0" xfId="0" applyNumberFormat="1" applyFont="1" applyAlignment="1">
      <alignment vertical="center"/>
    </xf>
    <xf numFmtId="206" fontId="22" fillId="0" borderId="15" xfId="49" applyNumberFormat="1" applyFont="1" applyBorder="1" applyAlignment="1">
      <alignment vertical="center"/>
    </xf>
    <xf numFmtId="206" fontId="23" fillId="0" borderId="15" xfId="49" applyNumberFormat="1" applyFont="1" applyFill="1" applyBorder="1" applyAlignment="1">
      <alignment horizontal="right" vertical="center"/>
    </xf>
    <xf numFmtId="206" fontId="22" fillId="0" borderId="17" xfId="0" applyNumberFormat="1" applyFont="1" applyBorder="1" applyAlignment="1">
      <alignment horizontal="right" vertical="center"/>
    </xf>
    <xf numFmtId="176" fontId="22" fillId="0" borderId="17" xfId="49" applyNumberFormat="1" applyFont="1" applyBorder="1" applyAlignment="1">
      <alignment vertical="center"/>
    </xf>
    <xf numFmtId="38" fontId="22" fillId="0" borderId="0" xfId="49" applyFont="1" applyAlignment="1">
      <alignment vertical="center"/>
    </xf>
    <xf numFmtId="38" fontId="22" fillId="0" borderId="0" xfId="49" applyFont="1" applyBorder="1" applyAlignment="1">
      <alignment vertical="center"/>
    </xf>
    <xf numFmtId="38" fontId="22" fillId="0" borderId="10" xfId="49" applyFont="1" applyBorder="1" applyAlignment="1">
      <alignment horizontal="center" vertical="center"/>
    </xf>
    <xf numFmtId="38" fontId="22" fillId="0" borderId="21" xfId="49" applyFont="1" applyBorder="1" applyAlignment="1">
      <alignment horizontal="center" vertical="center"/>
    </xf>
    <xf numFmtId="38" fontId="22" fillId="0" borderId="0" xfId="49" applyFont="1" applyBorder="1" applyAlignment="1">
      <alignment horizontal="distributed" vertical="center"/>
    </xf>
    <xf numFmtId="38" fontId="22" fillId="0" borderId="49" xfId="49" applyFont="1" applyBorder="1" applyAlignment="1">
      <alignment horizontal="distributed" vertical="center"/>
    </xf>
    <xf numFmtId="38" fontId="22" fillId="0" borderId="0" xfId="49" applyFont="1" applyBorder="1" applyAlignment="1">
      <alignment horizontal="right" vertical="center"/>
    </xf>
    <xf numFmtId="38" fontId="22" fillId="0" borderId="31" xfId="49" applyFont="1" applyBorder="1" applyAlignment="1">
      <alignment horizontal="right" vertical="center"/>
    </xf>
    <xf numFmtId="38" fontId="22" fillId="0" borderId="50" xfId="49" applyFont="1" applyBorder="1" applyAlignment="1">
      <alignment horizontal="right" vertical="center"/>
    </xf>
    <xf numFmtId="38" fontId="22" fillId="0" borderId="51" xfId="49" applyFont="1" applyBorder="1" applyAlignment="1">
      <alignment horizontal="right" vertical="center"/>
    </xf>
    <xf numFmtId="38" fontId="22" fillId="0" borderId="52" xfId="49" applyFont="1" applyBorder="1" applyAlignment="1">
      <alignment horizontal="right" vertical="center"/>
    </xf>
    <xf numFmtId="38" fontId="22" fillId="0" borderId="46" xfId="49" applyFont="1" applyBorder="1" applyAlignment="1">
      <alignment horizontal="distributed" vertical="center"/>
    </xf>
    <xf numFmtId="38" fontId="22" fillId="0" borderId="33" xfId="49" applyFont="1" applyBorder="1" applyAlignment="1">
      <alignment horizontal="distributed" vertical="center"/>
    </xf>
    <xf numFmtId="38" fontId="22" fillId="0" borderId="46" xfId="49" applyFont="1" applyBorder="1" applyAlignment="1">
      <alignment horizontal="right" vertical="center"/>
    </xf>
    <xf numFmtId="38" fontId="22" fillId="0" borderId="53" xfId="49" applyFont="1" applyBorder="1" applyAlignment="1">
      <alignment horizontal="right" vertical="center"/>
    </xf>
    <xf numFmtId="38" fontId="22" fillId="0" borderId="54" xfId="49" applyFont="1" applyBorder="1" applyAlignment="1">
      <alignment horizontal="right" vertical="center"/>
    </xf>
    <xf numFmtId="38" fontId="22" fillId="0" borderId="23" xfId="49" applyFont="1" applyBorder="1" applyAlignment="1">
      <alignment horizontal="distributed" vertical="center"/>
    </xf>
    <xf numFmtId="38" fontId="22" fillId="0" borderId="13" xfId="49" applyFont="1" applyBorder="1" applyAlignment="1">
      <alignment horizontal="right" vertical="center"/>
    </xf>
    <xf numFmtId="38" fontId="22" fillId="0" borderId="24" xfId="49" applyFont="1" applyBorder="1" applyAlignment="1">
      <alignment horizontal="right" vertical="center"/>
    </xf>
    <xf numFmtId="38" fontId="22" fillId="0" borderId="12" xfId="49" applyFont="1" applyBorder="1" applyAlignment="1">
      <alignment horizontal="distributed" vertical="center"/>
    </xf>
    <xf numFmtId="38" fontId="22" fillId="0" borderId="35" xfId="49" applyFont="1" applyBorder="1" applyAlignment="1">
      <alignment horizontal="distributed" vertical="center"/>
    </xf>
    <xf numFmtId="38" fontId="22" fillId="0" borderId="12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55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/>
    </xf>
    <xf numFmtId="38" fontId="22" fillId="0" borderId="24" xfId="49" applyFont="1" applyBorder="1" applyAlignment="1">
      <alignment horizontal="right"/>
    </xf>
    <xf numFmtId="38" fontId="22" fillId="0" borderId="24" xfId="49" applyFont="1" applyBorder="1" applyAlignment="1">
      <alignment vertical="center"/>
    </xf>
    <xf numFmtId="38" fontId="22" fillId="0" borderId="13" xfId="49" applyFont="1" applyBorder="1" applyAlignment="1">
      <alignment vertical="center"/>
    </xf>
    <xf numFmtId="38" fontId="22" fillId="0" borderId="26" xfId="49" applyFont="1" applyBorder="1" applyAlignment="1">
      <alignment horizontal="distributed" vertical="center"/>
    </xf>
    <xf numFmtId="38" fontId="22" fillId="0" borderId="25" xfId="49" applyFont="1" applyBorder="1" applyAlignment="1">
      <alignment horizontal="distributed" vertical="center"/>
    </xf>
    <xf numFmtId="38" fontId="22" fillId="0" borderId="26" xfId="49" applyFont="1" applyBorder="1" applyAlignment="1">
      <alignment horizontal="right" vertical="center"/>
    </xf>
    <xf numFmtId="38" fontId="22" fillId="0" borderId="27" xfId="49" applyFont="1" applyBorder="1" applyAlignment="1">
      <alignment horizontal="right" vertical="center"/>
    </xf>
    <xf numFmtId="38" fontId="22" fillId="0" borderId="28" xfId="49" applyFont="1" applyBorder="1" applyAlignment="1">
      <alignment horizontal="right" vertical="center"/>
    </xf>
    <xf numFmtId="38" fontId="11" fillId="0" borderId="19" xfId="49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176" fontId="5" fillId="0" borderId="0" xfId="49" applyNumberFormat="1" applyFont="1" applyAlignment="1">
      <alignment vertical="center"/>
    </xf>
    <xf numFmtId="38" fontId="13" fillId="0" borderId="10" xfId="49" applyFont="1" applyBorder="1" applyAlignment="1">
      <alignment horizontal="center" vertical="center"/>
    </xf>
    <xf numFmtId="38" fontId="11" fillId="0" borderId="12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/>
    </xf>
    <xf numFmtId="38" fontId="11" fillId="0" borderId="0" xfId="49" applyFont="1" applyBorder="1" applyAlignment="1">
      <alignment horizontal="distributed" vertical="center"/>
    </xf>
    <xf numFmtId="38" fontId="11" fillId="0" borderId="23" xfId="49" applyFont="1" applyBorder="1" applyAlignment="1">
      <alignment horizontal="distributed" vertical="center"/>
    </xf>
    <xf numFmtId="38" fontId="11" fillId="0" borderId="0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/>
    </xf>
    <xf numFmtId="179" fontId="11" fillId="0" borderId="13" xfId="49" applyNumberFormat="1" applyFont="1" applyBorder="1" applyAlignment="1">
      <alignment horizontal="right" vertical="center"/>
    </xf>
    <xf numFmtId="179" fontId="11" fillId="0" borderId="0" xfId="49" applyNumberFormat="1" applyFont="1" applyBorder="1" applyAlignment="1">
      <alignment horizontal="right" vertical="center"/>
    </xf>
    <xf numFmtId="179" fontId="11" fillId="0" borderId="24" xfId="49" applyNumberFormat="1" applyFont="1" applyBorder="1" applyAlignment="1">
      <alignment horizontal="right" vertical="center"/>
    </xf>
    <xf numFmtId="223" fontId="11" fillId="0" borderId="13" xfId="49" applyNumberFormat="1" applyFont="1" applyBorder="1" applyAlignment="1">
      <alignment horizontal="right" vertical="center"/>
    </xf>
    <xf numFmtId="223" fontId="11" fillId="0" borderId="0" xfId="49" applyNumberFormat="1" applyFont="1" applyBorder="1" applyAlignment="1">
      <alignment horizontal="right" vertical="center"/>
    </xf>
    <xf numFmtId="176" fontId="11" fillId="0" borderId="24" xfId="49" applyNumberFormat="1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/>
    </xf>
    <xf numFmtId="38" fontId="11" fillId="0" borderId="26" xfId="49" applyFont="1" applyBorder="1" applyAlignment="1">
      <alignment horizontal="distributed" vertical="center"/>
    </xf>
    <xf numFmtId="38" fontId="11" fillId="0" borderId="25" xfId="49" applyFont="1" applyBorder="1" applyAlignment="1">
      <alignment horizontal="distributed" vertical="center"/>
    </xf>
    <xf numFmtId="38" fontId="11" fillId="0" borderId="26" xfId="49" applyFont="1" applyBorder="1" applyAlignment="1">
      <alignment horizontal="right" vertical="center"/>
    </xf>
    <xf numFmtId="179" fontId="11" fillId="0" borderId="27" xfId="49" applyNumberFormat="1" applyFont="1" applyBorder="1" applyAlignment="1">
      <alignment horizontal="right" vertical="center"/>
    </xf>
    <xf numFmtId="179" fontId="11" fillId="0" borderId="26" xfId="49" applyNumberFormat="1" applyFont="1" applyBorder="1" applyAlignment="1">
      <alignment horizontal="right" vertical="center"/>
    </xf>
    <xf numFmtId="179" fontId="11" fillId="0" borderId="28" xfId="49" applyNumberFormat="1" applyFont="1" applyBorder="1" applyAlignment="1">
      <alignment horizontal="right" vertical="center"/>
    </xf>
    <xf numFmtId="223" fontId="11" fillId="0" borderId="27" xfId="49" applyNumberFormat="1" applyFont="1" applyBorder="1" applyAlignment="1">
      <alignment horizontal="right" vertical="center"/>
    </xf>
    <xf numFmtId="223" fontId="11" fillId="0" borderId="26" xfId="49" applyNumberFormat="1" applyFont="1" applyBorder="1" applyAlignment="1">
      <alignment horizontal="right" vertical="center"/>
    </xf>
    <xf numFmtId="176" fontId="11" fillId="0" borderId="28" xfId="49" applyNumberFormat="1" applyFont="1" applyBorder="1" applyAlignment="1">
      <alignment horizontal="right" vertical="center"/>
    </xf>
    <xf numFmtId="0" fontId="4" fillId="0" borderId="0" xfId="62" applyFont="1" applyAlignment="1">
      <alignment vertical="center"/>
      <protection/>
    </xf>
    <xf numFmtId="179" fontId="4" fillId="0" borderId="0" xfId="62" applyNumberFormat="1" applyFont="1" applyAlignment="1">
      <alignment vertical="center"/>
      <protection/>
    </xf>
    <xf numFmtId="0" fontId="11" fillId="0" borderId="32" xfId="62" applyFont="1" applyBorder="1" applyAlignment="1">
      <alignment vertical="center" wrapText="1"/>
      <protection/>
    </xf>
    <xf numFmtId="0" fontId="11" fillId="0" borderId="37" xfId="62" applyFont="1" applyBorder="1" applyAlignment="1">
      <alignment vertical="center" wrapText="1"/>
      <protection/>
    </xf>
    <xf numFmtId="0" fontId="5" fillId="0" borderId="0" xfId="62" applyFont="1" applyAlignment="1">
      <alignment horizontal="center" vertical="center"/>
      <protection/>
    </xf>
    <xf numFmtId="0" fontId="11" fillId="0" borderId="56" xfId="62" applyFont="1" applyBorder="1" applyAlignment="1">
      <alignment horizontal="center" vertical="center" wrapText="1"/>
      <protection/>
    </xf>
    <xf numFmtId="0" fontId="11" fillId="0" borderId="23" xfId="62" applyFont="1" applyBorder="1" applyAlignment="1">
      <alignment horizontal="distributed"/>
      <protection/>
    </xf>
    <xf numFmtId="0" fontId="5" fillId="0" borderId="0" xfId="62" applyFont="1" applyAlignment="1">
      <alignment/>
      <protection/>
    </xf>
    <xf numFmtId="0" fontId="22" fillId="0" borderId="46" xfId="62" applyFont="1" applyBorder="1" applyAlignment="1">
      <alignment horizontal="distributed" vertical="center"/>
      <protection/>
    </xf>
    <xf numFmtId="0" fontId="11" fillId="0" borderId="33" xfId="62" applyFont="1" applyBorder="1" applyAlignment="1">
      <alignment horizontal="distributed" vertical="center"/>
      <protection/>
    </xf>
    <xf numFmtId="38" fontId="11" fillId="0" borderId="34" xfId="49" applyFont="1" applyBorder="1" applyAlignment="1">
      <alignment vertical="center"/>
    </xf>
    <xf numFmtId="38" fontId="11" fillId="0" borderId="53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1" fillId="0" borderId="54" xfId="49" applyFont="1" applyBorder="1" applyAlignment="1">
      <alignment vertical="center"/>
    </xf>
    <xf numFmtId="38" fontId="11" fillId="0" borderId="47" xfId="49" applyFont="1" applyBorder="1" applyAlignment="1">
      <alignment horizontal="right" vertical="center"/>
    </xf>
    <xf numFmtId="38" fontId="11" fillId="0" borderId="47" xfId="49" applyFont="1" applyBorder="1" applyAlignment="1">
      <alignment vertical="center"/>
    </xf>
    <xf numFmtId="0" fontId="5" fillId="0" borderId="0" xfId="62" applyFont="1" applyAlignment="1">
      <alignment vertical="center"/>
      <protection/>
    </xf>
    <xf numFmtId="0" fontId="22" fillId="0" borderId="0" xfId="62" applyFont="1" applyBorder="1" applyAlignment="1">
      <alignment horizontal="distributed" vertical="center"/>
      <protection/>
    </xf>
    <xf numFmtId="0" fontId="11" fillId="0" borderId="23" xfId="62" applyFont="1" applyBorder="1" applyAlignment="1">
      <alignment horizontal="distributed" vertical="center"/>
      <protection/>
    </xf>
    <xf numFmtId="38" fontId="11" fillId="0" borderId="14" xfId="49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11" fillId="0" borderId="15" xfId="49" applyFont="1" applyBorder="1" applyAlignment="1">
      <alignment horizontal="right" vertical="center"/>
    </xf>
    <xf numFmtId="38" fontId="11" fillId="0" borderId="15" xfId="49" applyFont="1" applyBorder="1" applyAlignment="1">
      <alignment vertical="center"/>
    </xf>
    <xf numFmtId="0" fontId="22" fillId="0" borderId="12" xfId="62" applyFont="1" applyBorder="1" applyAlignment="1">
      <alignment horizontal="distributed" vertical="center"/>
      <protection/>
    </xf>
    <xf numFmtId="0" fontId="11" fillId="0" borderId="35" xfId="62" applyFont="1" applyBorder="1" applyAlignment="1">
      <alignment horizontal="distributed" vertical="center"/>
      <protection/>
    </xf>
    <xf numFmtId="38" fontId="11" fillId="0" borderId="36" xfId="49" applyFont="1" applyBorder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55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8" xfId="49" applyFont="1" applyBorder="1" applyAlignment="1">
      <alignment vertical="center"/>
    </xf>
    <xf numFmtId="38" fontId="11" fillId="0" borderId="22" xfId="49" applyFont="1" applyBorder="1" applyAlignment="1">
      <alignment horizontal="right" vertical="center"/>
    </xf>
    <xf numFmtId="38" fontId="11" fillId="0" borderId="55" xfId="49" applyFont="1" applyBorder="1" applyAlignment="1">
      <alignment vertical="center"/>
    </xf>
    <xf numFmtId="0" fontId="22" fillId="0" borderId="26" xfId="62" applyFont="1" applyBorder="1" applyAlignment="1">
      <alignment horizontal="distributed" vertical="center"/>
      <protection/>
    </xf>
    <xf numFmtId="0" fontId="11" fillId="0" borderId="25" xfId="62" applyFont="1" applyBorder="1" applyAlignment="1">
      <alignment horizontal="distributed" vertical="center"/>
      <protection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17" xfId="49" applyFont="1" applyBorder="1" applyAlignment="1">
      <alignment horizontal="right" vertical="center"/>
    </xf>
    <xf numFmtId="179" fontId="5" fillId="0" borderId="0" xfId="62" applyNumberFormat="1" applyFont="1" applyAlignment="1">
      <alignment vertical="center"/>
      <protection/>
    </xf>
    <xf numFmtId="38" fontId="5" fillId="0" borderId="0" xfId="62" applyNumberFormat="1" applyFont="1" applyAlignment="1">
      <alignment vertical="center"/>
      <protection/>
    </xf>
    <xf numFmtId="38" fontId="11" fillId="0" borderId="0" xfId="49" applyFont="1" applyAlignment="1">
      <alignment vertical="center"/>
    </xf>
    <xf numFmtId="38" fontId="13" fillId="0" borderId="0" xfId="49" applyFont="1" applyBorder="1" applyAlignment="1">
      <alignment horizontal="distributed" vertical="center"/>
    </xf>
    <xf numFmtId="38" fontId="13" fillId="0" borderId="49" xfId="49" applyFont="1" applyBorder="1" applyAlignment="1">
      <alignment horizontal="distributed" vertical="center"/>
    </xf>
    <xf numFmtId="38" fontId="13" fillId="0" borderId="46" xfId="49" applyFont="1" applyBorder="1" applyAlignment="1">
      <alignment horizontal="distributed" vertical="center"/>
    </xf>
    <xf numFmtId="38" fontId="13" fillId="0" borderId="33" xfId="49" applyFont="1" applyBorder="1" applyAlignment="1">
      <alignment horizontal="distributed" vertical="center"/>
    </xf>
    <xf numFmtId="38" fontId="13" fillId="0" borderId="23" xfId="49" applyFont="1" applyBorder="1" applyAlignment="1">
      <alignment horizontal="distributed" vertical="center"/>
    </xf>
    <xf numFmtId="38" fontId="13" fillId="0" borderId="12" xfId="49" applyFont="1" applyBorder="1" applyAlignment="1">
      <alignment horizontal="distributed" vertical="center"/>
    </xf>
    <xf numFmtId="38" fontId="13" fillId="0" borderId="35" xfId="49" applyFont="1" applyBorder="1" applyAlignment="1">
      <alignment horizontal="distributed" vertical="center"/>
    </xf>
    <xf numFmtId="38" fontId="13" fillId="0" borderId="26" xfId="49" applyFont="1" applyBorder="1" applyAlignment="1">
      <alignment horizontal="distributed" vertical="center"/>
    </xf>
    <xf numFmtId="38" fontId="13" fillId="0" borderId="25" xfId="49" applyFont="1" applyBorder="1" applyAlignment="1">
      <alignment horizontal="distributed" vertical="center"/>
    </xf>
    <xf numFmtId="38" fontId="11" fillId="0" borderId="0" xfId="49" applyFont="1" applyAlignment="1">
      <alignment horizontal="distributed" vertical="center"/>
    </xf>
    <xf numFmtId="40" fontId="11" fillId="0" borderId="0" xfId="49" applyNumberFormat="1" applyFont="1" applyAlignment="1">
      <alignment vertical="center"/>
    </xf>
    <xf numFmtId="0" fontId="25" fillId="0" borderId="0" xfId="43" applyFont="1" applyAlignment="1" applyProtection="1">
      <alignment/>
      <protection/>
    </xf>
    <xf numFmtId="0" fontId="4" fillId="0" borderId="0" xfId="67" applyFont="1" applyAlignment="1">
      <alignment vertical="center"/>
      <protection/>
    </xf>
    <xf numFmtId="178" fontId="4" fillId="0" borderId="0" xfId="67" applyNumberFormat="1" applyFont="1" applyAlignment="1">
      <alignment vertical="center"/>
      <protection/>
    </xf>
    <xf numFmtId="38" fontId="13" fillId="0" borderId="11" xfId="49" applyFont="1" applyBorder="1" applyAlignment="1">
      <alignment horizontal="center" vertical="center" wrapText="1"/>
    </xf>
    <xf numFmtId="38" fontId="13" fillId="0" borderId="32" xfId="49" applyFont="1" applyBorder="1" applyAlignment="1">
      <alignment horizontal="center" vertical="center" wrapText="1"/>
    </xf>
    <xf numFmtId="38" fontId="13" fillId="0" borderId="18" xfId="49" applyFont="1" applyBorder="1" applyAlignment="1">
      <alignment horizontal="center" vertical="center" wrapText="1"/>
    </xf>
    <xf numFmtId="38" fontId="13" fillId="0" borderId="21" xfId="49" applyFont="1" applyBorder="1" applyAlignment="1">
      <alignment horizontal="center" vertical="center" wrapText="1"/>
    </xf>
    <xf numFmtId="38" fontId="13" fillId="0" borderId="57" xfId="49" applyFont="1" applyBorder="1" applyAlignment="1">
      <alignment horizontal="center" vertical="center" wrapText="1"/>
    </xf>
    <xf numFmtId="38" fontId="13" fillId="0" borderId="19" xfId="49" applyFont="1" applyBorder="1" applyAlignment="1">
      <alignment horizontal="center" vertical="center" wrapText="1"/>
    </xf>
    <xf numFmtId="38" fontId="4" fillId="0" borderId="0" xfId="49" applyFont="1" applyAlignment="1">
      <alignment horizontal="left" vertical="center"/>
    </xf>
    <xf numFmtId="38" fontId="11" fillId="0" borderId="0" xfId="49" applyFont="1" applyAlignment="1">
      <alignment vertical="center" wrapText="1"/>
    </xf>
    <xf numFmtId="38" fontId="11" fillId="0" borderId="0" xfId="49" applyFont="1" applyAlignment="1">
      <alignment horizontal="distributed" vertical="center" wrapText="1"/>
    </xf>
    <xf numFmtId="38" fontId="13" fillId="0" borderId="0" xfId="49" applyFont="1" applyAlignment="1">
      <alignment vertical="center" wrapText="1"/>
    </xf>
    <xf numFmtId="38" fontId="13" fillId="0" borderId="0" xfId="49" applyFont="1" applyAlignment="1">
      <alignment horizontal="center" vertical="center" wrapText="1"/>
    </xf>
    <xf numFmtId="38" fontId="13" fillId="0" borderId="0" xfId="49" applyFont="1" applyBorder="1" applyAlignment="1">
      <alignment horizontal="distributed" vertical="center" wrapText="1"/>
    </xf>
    <xf numFmtId="38" fontId="13" fillId="0" borderId="23" xfId="49" applyFont="1" applyBorder="1" applyAlignment="1">
      <alignment horizontal="distributed" vertical="center" wrapText="1"/>
    </xf>
    <xf numFmtId="38" fontId="11" fillId="0" borderId="0" xfId="49" applyFont="1" applyBorder="1" applyAlignment="1">
      <alignment horizontal="right" vertical="center" wrapText="1"/>
    </xf>
    <xf numFmtId="38" fontId="11" fillId="0" borderId="50" xfId="49" applyFont="1" applyBorder="1" applyAlignment="1">
      <alignment horizontal="right" vertical="center" wrapText="1"/>
    </xf>
    <xf numFmtId="38" fontId="13" fillId="0" borderId="46" xfId="49" applyFont="1" applyBorder="1" applyAlignment="1">
      <alignment horizontal="distributed" vertical="center" wrapText="1"/>
    </xf>
    <xf numFmtId="38" fontId="13" fillId="0" borderId="33" xfId="49" applyFont="1" applyBorder="1" applyAlignment="1">
      <alignment horizontal="distributed" vertical="center" wrapText="1"/>
    </xf>
    <xf numFmtId="38" fontId="11" fillId="0" borderId="53" xfId="49" applyFont="1" applyBorder="1" applyAlignment="1">
      <alignment horizontal="right"/>
    </xf>
    <xf numFmtId="38" fontId="11" fillId="0" borderId="54" xfId="49" applyFont="1" applyBorder="1" applyAlignment="1">
      <alignment horizontal="right"/>
    </xf>
    <xf numFmtId="38" fontId="11" fillId="0" borderId="13" xfId="49" applyFont="1" applyBorder="1" applyAlignment="1">
      <alignment horizontal="right"/>
    </xf>
    <xf numFmtId="38" fontId="11" fillId="0" borderId="24" xfId="49" applyFont="1" applyBorder="1" applyAlignment="1">
      <alignment horizontal="right"/>
    </xf>
    <xf numFmtId="38" fontId="13" fillId="0" borderId="12" xfId="49" applyFont="1" applyBorder="1" applyAlignment="1">
      <alignment horizontal="distributed" vertical="center" wrapText="1"/>
    </xf>
    <xf numFmtId="38" fontId="13" fillId="0" borderId="35" xfId="49" applyFont="1" applyBorder="1" applyAlignment="1">
      <alignment horizontal="distributed" vertical="center" wrapText="1"/>
    </xf>
    <xf numFmtId="38" fontId="11" fillId="0" borderId="22" xfId="49" applyFont="1" applyBorder="1" applyAlignment="1">
      <alignment horizontal="right"/>
    </xf>
    <xf numFmtId="38" fontId="11" fillId="0" borderId="55" xfId="49" applyFont="1" applyBorder="1" applyAlignment="1">
      <alignment horizontal="right"/>
    </xf>
    <xf numFmtId="38" fontId="11" fillId="0" borderId="46" xfId="49" applyFont="1" applyFill="1" applyBorder="1" applyAlignment="1">
      <alignment horizontal="right"/>
    </xf>
    <xf numFmtId="38" fontId="11" fillId="0" borderId="53" xfId="49" applyFont="1" applyFill="1" applyBorder="1" applyAlignment="1">
      <alignment horizontal="right"/>
    </xf>
    <xf numFmtId="38" fontId="11" fillId="0" borderId="54" xfId="49" applyFont="1" applyFill="1" applyBorder="1" applyAlignment="1">
      <alignment horizontal="right"/>
    </xf>
    <xf numFmtId="38" fontId="13" fillId="0" borderId="26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1" fillId="0" borderId="26" xfId="49" applyFont="1" applyBorder="1" applyAlignment="1">
      <alignment horizontal="right"/>
    </xf>
    <xf numFmtId="38" fontId="11" fillId="0" borderId="27" xfId="49" applyFont="1" applyBorder="1" applyAlignment="1">
      <alignment horizontal="right"/>
    </xf>
    <xf numFmtId="38" fontId="11" fillId="0" borderId="28" xfId="49" applyFont="1" applyBorder="1" applyAlignment="1">
      <alignment horizontal="right"/>
    </xf>
    <xf numFmtId="38" fontId="11" fillId="0" borderId="16" xfId="49" applyFont="1" applyBorder="1" applyAlignment="1">
      <alignment vertical="center" wrapText="1"/>
    </xf>
    <xf numFmtId="38" fontId="11" fillId="0" borderId="46" xfId="49" applyFont="1" applyBorder="1" applyAlignment="1">
      <alignment horizontal="right" vertical="center" wrapText="1"/>
    </xf>
    <xf numFmtId="38" fontId="11" fillId="0" borderId="53" xfId="49" applyFont="1" applyBorder="1" applyAlignment="1">
      <alignment horizontal="right" vertical="center" wrapText="1"/>
    </xf>
    <xf numFmtId="38" fontId="11" fillId="0" borderId="13" xfId="49" applyFont="1" applyBorder="1" applyAlignment="1">
      <alignment horizontal="right" vertical="center" wrapText="1"/>
    </xf>
    <xf numFmtId="38" fontId="11" fillId="0" borderId="12" xfId="49" applyFont="1" applyBorder="1" applyAlignment="1">
      <alignment horizontal="right" vertical="center" wrapText="1"/>
    </xf>
    <xf numFmtId="38" fontId="11" fillId="0" borderId="22" xfId="49" applyFont="1" applyBorder="1" applyAlignment="1">
      <alignment horizontal="right" vertical="center" wrapText="1"/>
    </xf>
    <xf numFmtId="38" fontId="11" fillId="0" borderId="46" xfId="49" applyFont="1" applyFill="1" applyBorder="1" applyAlignment="1">
      <alignment horizontal="right" vertical="center" wrapText="1"/>
    </xf>
    <xf numFmtId="38" fontId="11" fillId="0" borderId="53" xfId="49" applyFont="1" applyFill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38" fontId="11" fillId="0" borderId="26" xfId="49" applyFont="1" applyBorder="1" applyAlignment="1">
      <alignment horizontal="right" vertical="center" wrapText="1"/>
    </xf>
    <xf numFmtId="38" fontId="11" fillId="0" borderId="27" xfId="49" applyFont="1" applyBorder="1" applyAlignment="1">
      <alignment horizontal="right" vertical="center" wrapText="1"/>
    </xf>
    <xf numFmtId="38" fontId="11" fillId="0" borderId="0" xfId="49" applyFont="1" applyAlignment="1">
      <alignment/>
    </xf>
    <xf numFmtId="38" fontId="13" fillId="0" borderId="0" xfId="49" applyFont="1" applyAlignment="1">
      <alignment/>
    </xf>
    <xf numFmtId="38" fontId="11" fillId="0" borderId="50" xfId="49" applyFont="1" applyBorder="1" applyAlignment="1">
      <alignment horizontal="right"/>
    </xf>
    <xf numFmtId="38" fontId="11" fillId="0" borderId="50" xfId="49" applyFont="1" applyBorder="1" applyAlignment="1">
      <alignment/>
    </xf>
    <xf numFmtId="38" fontId="11" fillId="0" borderId="34" xfId="49" applyFont="1" applyBorder="1" applyAlignment="1">
      <alignment horizontal="right"/>
    </xf>
    <xf numFmtId="38" fontId="11" fillId="0" borderId="14" xfId="49" applyFont="1" applyBorder="1" applyAlignment="1">
      <alignment horizontal="right"/>
    </xf>
    <xf numFmtId="38" fontId="11" fillId="0" borderId="36" xfId="49" applyFont="1" applyBorder="1" applyAlignment="1">
      <alignment horizontal="right"/>
    </xf>
    <xf numFmtId="38" fontId="11" fillId="0" borderId="34" xfId="49" applyFont="1" applyFill="1" applyBorder="1" applyAlignment="1">
      <alignment horizontal="right"/>
    </xf>
    <xf numFmtId="38" fontId="11" fillId="0" borderId="0" xfId="49" applyFont="1" applyBorder="1" applyAlignment="1">
      <alignment/>
    </xf>
    <xf numFmtId="38" fontId="11" fillId="0" borderId="16" xfId="49" applyFont="1" applyBorder="1" applyAlignment="1">
      <alignment horizontal="right"/>
    </xf>
    <xf numFmtId="38" fontId="13" fillId="0" borderId="0" xfId="49" applyFont="1" applyBorder="1" applyAlignment="1">
      <alignment/>
    </xf>
    <xf numFmtId="177" fontId="4" fillId="0" borderId="0" xfId="49" applyNumberFormat="1" applyFont="1" applyAlignment="1">
      <alignment/>
    </xf>
    <xf numFmtId="38" fontId="5" fillId="0" borderId="58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/>
    </xf>
    <xf numFmtId="38" fontId="5" fillId="0" borderId="28" xfId="49" applyFont="1" applyBorder="1" applyAlignment="1">
      <alignment horizontal="right"/>
    </xf>
    <xf numFmtId="206" fontId="4" fillId="0" borderId="0" xfId="0" applyNumberFormat="1" applyFont="1" applyAlignment="1">
      <alignment/>
    </xf>
    <xf numFmtId="206" fontId="8" fillId="0" borderId="0" xfId="49" applyNumberFormat="1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29" fontId="5" fillId="0" borderId="30" xfId="49" applyNumberFormat="1" applyFont="1" applyBorder="1" applyAlignment="1">
      <alignment vertical="center"/>
    </xf>
    <xf numFmtId="229" fontId="5" fillId="0" borderId="15" xfId="49" applyNumberFormat="1" applyFont="1" applyBorder="1" applyAlignment="1">
      <alignment vertical="center"/>
    </xf>
    <xf numFmtId="229" fontId="5" fillId="0" borderId="13" xfId="49" applyNumberFormat="1" applyFont="1" applyBorder="1" applyAlignment="1">
      <alignment vertical="center"/>
    </xf>
    <xf numFmtId="229" fontId="5" fillId="0" borderId="15" xfId="49" applyNumberFormat="1" applyFont="1" applyBorder="1" applyAlignment="1">
      <alignment horizontal="right" vertical="center"/>
    </xf>
    <xf numFmtId="229" fontId="5" fillId="0" borderId="13" xfId="49" applyNumberFormat="1" applyFont="1" applyBorder="1" applyAlignment="1">
      <alignment horizontal="right" vertical="center"/>
    </xf>
    <xf numFmtId="182" fontId="23" fillId="0" borderId="24" xfId="63" applyNumberFormat="1" applyFont="1" applyFill="1" applyBorder="1" applyAlignment="1">
      <alignment vertical="top"/>
      <protection/>
    </xf>
    <xf numFmtId="190" fontId="7" fillId="0" borderId="59" xfId="63" applyNumberFormat="1" applyFont="1" applyFill="1" applyBorder="1" applyAlignment="1">
      <alignment horizontal="right" vertical="center"/>
      <protection/>
    </xf>
    <xf numFmtId="0" fontId="11" fillId="0" borderId="25" xfId="0" applyFont="1" applyBorder="1" applyAlignment="1">
      <alignment horizontal="left" vertical="center"/>
    </xf>
    <xf numFmtId="190" fontId="7" fillId="0" borderId="16" xfId="63" applyNumberFormat="1" applyFont="1" applyFill="1" applyBorder="1" applyAlignment="1">
      <alignment horizontal="right" vertical="center"/>
      <protection/>
    </xf>
    <xf numFmtId="190" fontId="7" fillId="0" borderId="17" xfId="63" applyNumberFormat="1" applyFont="1" applyFill="1" applyBorder="1" applyAlignment="1">
      <alignment horizontal="right" vertical="center"/>
      <protection/>
    </xf>
    <xf numFmtId="190" fontId="7" fillId="0" borderId="60" xfId="63" applyNumberFormat="1" applyFont="1" applyFill="1" applyBorder="1" applyAlignment="1">
      <alignment horizontal="right" vertical="center"/>
      <protection/>
    </xf>
    <xf numFmtId="0" fontId="11" fillId="0" borderId="61" xfId="0" applyFont="1" applyBorder="1" applyAlignment="1">
      <alignment horizontal="left" vertical="center"/>
    </xf>
    <xf numFmtId="190" fontId="7" fillId="0" borderId="26" xfId="63" applyNumberFormat="1" applyFont="1" applyFill="1" applyBorder="1" applyAlignment="1">
      <alignment horizontal="right" vertical="center"/>
      <protection/>
    </xf>
    <xf numFmtId="38" fontId="23" fillId="0" borderId="16" xfId="49" applyFont="1" applyFill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40" fontId="11" fillId="0" borderId="51" xfId="49" applyNumberFormat="1" applyFont="1" applyBorder="1" applyAlignment="1">
      <alignment horizontal="right" vertical="center"/>
    </xf>
    <xf numFmtId="38" fontId="11" fillId="0" borderId="54" xfId="49" applyFont="1" applyBorder="1" applyAlignment="1">
      <alignment horizontal="right" vertical="center"/>
    </xf>
    <xf numFmtId="40" fontId="11" fillId="0" borderId="54" xfId="49" applyNumberFormat="1" applyFont="1" applyBorder="1" applyAlignment="1">
      <alignment horizontal="right" vertical="center"/>
    </xf>
    <xf numFmtId="38" fontId="11" fillId="0" borderId="24" xfId="49" applyFont="1" applyBorder="1" applyAlignment="1">
      <alignment horizontal="right" vertical="center"/>
    </xf>
    <xf numFmtId="40" fontId="11" fillId="0" borderId="24" xfId="49" applyNumberFormat="1" applyFont="1" applyBorder="1" applyAlignment="1">
      <alignment horizontal="right" vertical="center"/>
    </xf>
    <xf numFmtId="40" fontId="11" fillId="0" borderId="28" xfId="49" applyNumberFormat="1" applyFont="1" applyBorder="1" applyAlignment="1">
      <alignment horizontal="right" vertical="center"/>
    </xf>
    <xf numFmtId="38" fontId="22" fillId="0" borderId="19" xfId="49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64" applyFont="1" applyFill="1">
      <alignment vertical="center"/>
      <protection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left" vertical="center"/>
    </xf>
    <xf numFmtId="0" fontId="28" fillId="0" borderId="0" xfId="64" applyFont="1" applyFill="1" applyAlignment="1">
      <alignment vertical="center"/>
      <protection/>
    </xf>
    <xf numFmtId="0" fontId="29" fillId="0" borderId="0" xfId="0" applyFont="1" applyFill="1" applyAlignment="1">
      <alignment horizontal="left" vertical="center"/>
    </xf>
    <xf numFmtId="0" fontId="26" fillId="0" borderId="0" xfId="64" applyFont="1" applyFill="1" applyAlignment="1">
      <alignment vertical="center"/>
      <protection/>
    </xf>
    <xf numFmtId="0" fontId="26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0" fillId="0" borderId="0" xfId="64" applyFill="1">
      <alignment vertical="center"/>
      <protection/>
    </xf>
    <xf numFmtId="229" fontId="6" fillId="0" borderId="0" xfId="63" applyNumberFormat="1" applyFont="1" applyFill="1" applyBorder="1" applyAlignment="1" quotePrefix="1">
      <alignment horizontal="right" vertical="center"/>
      <protection/>
    </xf>
    <xf numFmtId="229" fontId="6" fillId="0" borderId="0" xfId="63" applyNumberFormat="1" applyFont="1" applyFill="1" applyBorder="1" applyAlignment="1">
      <alignment horizontal="left" vertical="center"/>
      <protection/>
    </xf>
    <xf numFmtId="176" fontId="11" fillId="0" borderId="22" xfId="49" applyNumberFormat="1" applyFont="1" applyBorder="1" applyAlignment="1">
      <alignment horizontal="right"/>
    </xf>
    <xf numFmtId="40" fontId="11" fillId="0" borderId="0" xfId="49" applyNumberFormat="1" applyFont="1" applyBorder="1" applyAlignment="1">
      <alignment horizontal="right" vertical="center"/>
    </xf>
    <xf numFmtId="38" fontId="11" fillId="0" borderId="13" xfId="49" applyFont="1" applyBorder="1" applyAlignment="1">
      <alignment horizontal="right" vertical="center"/>
    </xf>
    <xf numFmtId="40" fontId="11" fillId="0" borderId="26" xfId="49" applyNumberFormat="1" applyFont="1" applyBorder="1" applyAlignment="1">
      <alignment horizontal="right" vertical="center"/>
    </xf>
    <xf numFmtId="231" fontId="22" fillId="0" borderId="0" xfId="49" applyNumberFormat="1" applyFont="1" applyBorder="1" applyAlignment="1">
      <alignment horizontal="right" vertical="center"/>
    </xf>
    <xf numFmtId="231" fontId="22" fillId="0" borderId="50" xfId="49" applyNumberFormat="1" applyFont="1" applyBorder="1" applyAlignment="1">
      <alignment horizontal="right" vertical="center"/>
    </xf>
    <xf numFmtId="231" fontId="22" fillId="0" borderId="46" xfId="49" applyNumberFormat="1" applyFont="1" applyBorder="1" applyAlignment="1">
      <alignment horizontal="right" vertical="center"/>
    </xf>
    <xf numFmtId="231" fontId="22" fillId="0" borderId="12" xfId="49" applyNumberFormat="1" applyFont="1" applyBorder="1" applyAlignment="1">
      <alignment horizontal="right" vertical="center"/>
    </xf>
    <xf numFmtId="231" fontId="22" fillId="0" borderId="0" xfId="49" applyNumberFormat="1" applyFont="1" applyBorder="1" applyAlignment="1">
      <alignment vertical="center"/>
    </xf>
    <xf numFmtId="231" fontId="22" fillId="0" borderId="26" xfId="49" applyNumberFormat="1" applyFont="1" applyBorder="1" applyAlignment="1">
      <alignment horizontal="right" vertical="center"/>
    </xf>
    <xf numFmtId="38" fontId="22" fillId="0" borderId="19" xfId="49" applyFont="1" applyFill="1" applyBorder="1" applyAlignment="1">
      <alignment horizontal="center" vertical="center"/>
    </xf>
    <xf numFmtId="202" fontId="5" fillId="0" borderId="20" xfId="0" applyNumberFormat="1" applyFont="1" applyFill="1" applyBorder="1" applyAlignment="1">
      <alignment horizontal="center" vertical="center" wrapText="1"/>
    </xf>
    <xf numFmtId="206" fontId="5" fillId="0" borderId="20" xfId="0" applyNumberFormat="1" applyFont="1" applyFill="1" applyBorder="1" applyAlignment="1">
      <alignment horizontal="center" vertical="center" wrapText="1"/>
    </xf>
    <xf numFmtId="38" fontId="11" fillId="0" borderId="21" xfId="49" applyFont="1" applyBorder="1" applyAlignment="1">
      <alignment horizontal="center" vertical="center"/>
    </xf>
    <xf numFmtId="40" fontId="11" fillId="0" borderId="12" xfId="49" applyNumberFormat="1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40" fontId="11" fillId="0" borderId="46" xfId="49" applyNumberFormat="1" applyFont="1" applyBorder="1" applyAlignment="1">
      <alignment horizontal="right" vertical="center"/>
    </xf>
    <xf numFmtId="38" fontId="30" fillId="0" borderId="0" xfId="49" applyFont="1" applyAlignment="1">
      <alignment horizontal="left" vertical="center"/>
    </xf>
    <xf numFmtId="38" fontId="30" fillId="0" borderId="0" xfId="49" applyFont="1" applyAlignment="1">
      <alignment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6" fillId="0" borderId="0" xfId="64" applyFont="1" applyFill="1" applyAlignment="1">
      <alignment vertical="center" wrapText="1"/>
      <protection/>
    </xf>
    <xf numFmtId="0" fontId="31" fillId="0" borderId="0" xfId="64" applyFont="1" applyFill="1">
      <alignment vertical="center"/>
      <protection/>
    </xf>
    <xf numFmtId="41" fontId="8" fillId="0" borderId="0" xfId="0" applyNumberFormat="1" applyFont="1" applyBorder="1" applyAlignment="1">
      <alignment horizontal="right" vertical="center"/>
    </xf>
    <xf numFmtId="231" fontId="5" fillId="0" borderId="0" xfId="49" applyNumberFormat="1" applyFont="1" applyAlignment="1">
      <alignment vertical="center"/>
    </xf>
    <xf numFmtId="231" fontId="5" fillId="0" borderId="0" xfId="49" applyNumberFormat="1" applyFont="1" applyBorder="1" applyAlignment="1">
      <alignment vertical="center"/>
    </xf>
    <xf numFmtId="231" fontId="5" fillId="0" borderId="26" xfId="49" applyNumberFormat="1" applyFont="1" applyBorder="1" applyAlignment="1">
      <alignment vertical="center"/>
    </xf>
    <xf numFmtId="38" fontId="5" fillId="0" borderId="14" xfId="49" applyFont="1" applyFill="1" applyBorder="1" applyAlignment="1">
      <alignment horizontal="right" vertical="center" indent="1"/>
    </xf>
    <xf numFmtId="38" fontId="5" fillId="0" borderId="15" xfId="49" applyFont="1" applyFill="1" applyBorder="1" applyAlignment="1">
      <alignment horizontal="right" vertical="center" indent="1"/>
    </xf>
    <xf numFmtId="38" fontId="5" fillId="0" borderId="13" xfId="49" applyFont="1" applyFill="1" applyBorder="1" applyAlignment="1">
      <alignment horizontal="right" vertical="center" indent="1"/>
    </xf>
    <xf numFmtId="0" fontId="5" fillId="0" borderId="15" xfId="0" applyFont="1" applyBorder="1" applyAlignment="1">
      <alignment horizontal="right" vertical="center" indent="1"/>
    </xf>
    <xf numFmtId="0" fontId="5" fillId="0" borderId="13" xfId="0" applyFont="1" applyBorder="1" applyAlignment="1">
      <alignment horizontal="right" vertical="center" indent="1"/>
    </xf>
    <xf numFmtId="38" fontId="5" fillId="0" borderId="16" xfId="49" applyFont="1" applyBorder="1" applyAlignment="1">
      <alignment horizontal="right" vertical="center" indent="1"/>
    </xf>
    <xf numFmtId="38" fontId="5" fillId="0" borderId="17" xfId="49" applyFont="1" applyBorder="1" applyAlignment="1">
      <alignment horizontal="right" vertical="center" indent="1"/>
    </xf>
    <xf numFmtId="38" fontId="11" fillId="0" borderId="63" xfId="49" applyFont="1" applyBorder="1" applyAlignment="1">
      <alignment horizontal="right" vertical="center"/>
    </xf>
    <xf numFmtId="38" fontId="11" fillId="0" borderId="59" xfId="49" applyFont="1" applyBorder="1" applyAlignment="1">
      <alignment horizontal="right" vertical="center"/>
    </xf>
    <xf numFmtId="38" fontId="11" fillId="0" borderId="64" xfId="49" applyFont="1" applyBorder="1" applyAlignment="1">
      <alignment horizontal="right" vertical="center"/>
    </xf>
    <xf numFmtId="38" fontId="11" fillId="0" borderId="59" xfId="49" applyFont="1" applyBorder="1" applyAlignment="1">
      <alignment vertical="center"/>
    </xf>
    <xf numFmtId="38" fontId="11" fillId="0" borderId="65" xfId="49" applyFont="1" applyBorder="1" applyAlignment="1">
      <alignment horizontal="right" vertical="center"/>
    </xf>
    <xf numFmtId="38" fontId="11" fillId="0" borderId="53" xfId="49" applyNumberFormat="1" applyFont="1" applyBorder="1" applyAlignment="1">
      <alignment/>
    </xf>
    <xf numFmtId="38" fontId="11" fillId="0" borderId="13" xfId="49" applyNumberFormat="1" applyFont="1" applyBorder="1" applyAlignment="1">
      <alignment/>
    </xf>
    <xf numFmtId="38" fontId="11" fillId="0" borderId="22" xfId="49" applyNumberFormat="1" applyFont="1" applyBorder="1" applyAlignment="1">
      <alignment horizontal="right"/>
    </xf>
    <xf numFmtId="38" fontId="11" fillId="0" borderId="22" xfId="49" applyNumberFormat="1" applyFont="1" applyBorder="1" applyAlignment="1">
      <alignment/>
    </xf>
    <xf numFmtId="38" fontId="11" fillId="0" borderId="13" xfId="49" applyNumberFormat="1" applyFont="1" applyBorder="1" applyAlignment="1">
      <alignment horizontal="right" vertical="center"/>
    </xf>
    <xf numFmtId="38" fontId="11" fillId="0" borderId="27" xfId="49" applyNumberFormat="1" applyFont="1" applyBorder="1" applyAlignment="1">
      <alignment horizontal="right" vertical="center"/>
    </xf>
    <xf numFmtId="40" fontId="11" fillId="0" borderId="30" xfId="49" applyNumberFormat="1" applyFont="1" applyBorder="1" applyAlignment="1">
      <alignment vertical="center"/>
    </xf>
    <xf numFmtId="40" fontId="11" fillId="0" borderId="47" xfId="49" applyNumberFormat="1" applyFont="1" applyBorder="1" applyAlignment="1">
      <alignment vertical="center"/>
    </xf>
    <xf numFmtId="40" fontId="11" fillId="0" borderId="15" xfId="49" applyNumberFormat="1" applyFont="1" applyBorder="1" applyAlignment="1">
      <alignment vertical="center"/>
    </xf>
    <xf numFmtId="40" fontId="11" fillId="0" borderId="48" xfId="49" applyNumberFormat="1" applyFont="1" applyBorder="1" applyAlignment="1">
      <alignment horizontal="right" vertical="center"/>
    </xf>
    <xf numFmtId="40" fontId="11" fillId="0" borderId="48" xfId="49" applyNumberFormat="1" applyFont="1" applyBorder="1" applyAlignment="1">
      <alignment vertical="center"/>
    </xf>
    <xf numFmtId="40" fontId="11" fillId="0" borderId="15" xfId="49" applyNumberFormat="1" applyFont="1" applyBorder="1" applyAlignment="1">
      <alignment horizontal="right" vertical="center"/>
    </xf>
    <xf numFmtId="40" fontId="11" fillId="0" borderId="17" xfId="49" applyNumberFormat="1" applyFont="1" applyBorder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229" fontId="9" fillId="0" borderId="0" xfId="63" applyNumberFormat="1" applyFont="1" applyFill="1" applyBorder="1" applyAlignment="1" quotePrefix="1">
      <alignment horizontal="right" vertical="center"/>
      <protection/>
    </xf>
    <xf numFmtId="229" fontId="8" fillId="0" borderId="0" xfId="0" applyNumberFormat="1" applyFont="1" applyBorder="1" applyAlignment="1">
      <alignment/>
    </xf>
    <xf numFmtId="229" fontId="8" fillId="0" borderId="0" xfId="0" applyNumberFormat="1" applyFont="1" applyBorder="1" applyAlignment="1">
      <alignment horizontal="right" vertical="center"/>
    </xf>
    <xf numFmtId="229" fontId="8" fillId="0" borderId="0" xfId="0" applyNumberFormat="1" applyFont="1" applyBorder="1" applyAlignment="1">
      <alignment horizontal="right"/>
    </xf>
    <xf numFmtId="38" fontId="7" fillId="0" borderId="0" xfId="49" applyFont="1" applyFill="1" applyBorder="1" applyAlignment="1" quotePrefix="1">
      <alignment horizontal="right" vertical="center"/>
    </xf>
    <xf numFmtId="0" fontId="11" fillId="0" borderId="32" xfId="0" applyFont="1" applyBorder="1" applyAlignment="1">
      <alignment wrapText="1"/>
    </xf>
    <xf numFmtId="0" fontId="11" fillId="0" borderId="10" xfId="65" applyFont="1" applyBorder="1" applyAlignment="1">
      <alignment horizontal="center" vertical="center" wrapText="1"/>
      <protection/>
    </xf>
    <xf numFmtId="38" fontId="11" fillId="0" borderId="0" xfId="49" applyFont="1" applyAlignment="1">
      <alignment horizontal="right" vertical="center"/>
    </xf>
    <xf numFmtId="38" fontId="7" fillId="0" borderId="24" xfId="49" applyFont="1" applyFill="1" applyBorder="1" applyAlignment="1" quotePrefix="1">
      <alignment horizontal="right" vertical="center"/>
    </xf>
    <xf numFmtId="0" fontId="11" fillId="0" borderId="49" xfId="65" applyFont="1" applyBorder="1" applyAlignment="1">
      <alignment vertical="center" wrapText="1"/>
      <protection/>
    </xf>
    <xf numFmtId="0" fontId="11" fillId="0" borderId="23" xfId="65" applyFont="1" applyBorder="1" applyAlignment="1">
      <alignment vertical="center" wrapText="1"/>
      <protection/>
    </xf>
    <xf numFmtId="0" fontId="11" fillId="0" borderId="25" xfId="65" applyFont="1" applyBorder="1" applyAlignment="1">
      <alignment vertical="center" wrapText="1"/>
      <protection/>
    </xf>
    <xf numFmtId="181" fontId="6" fillId="0" borderId="12" xfId="63" applyNumberFormat="1" applyFont="1" applyFill="1" applyBorder="1" applyAlignment="1" quotePrefix="1">
      <alignment horizontal="right"/>
      <protection/>
    </xf>
    <xf numFmtId="182" fontId="6" fillId="0" borderId="12" xfId="63" applyNumberFormat="1" applyFont="1" applyFill="1" applyBorder="1" applyAlignment="1" quotePrefix="1">
      <alignment horizontal="right"/>
      <protection/>
    </xf>
    <xf numFmtId="182" fontId="6" fillId="0" borderId="58" xfId="63" applyNumberFormat="1" applyFont="1" applyFill="1" applyBorder="1" applyAlignment="1" quotePrefix="1">
      <alignment horizontal="right"/>
      <protection/>
    </xf>
    <xf numFmtId="181" fontId="6" fillId="0" borderId="0" xfId="63" applyNumberFormat="1" applyFont="1" applyFill="1" applyBorder="1" applyAlignment="1" quotePrefix="1">
      <alignment horizontal="right"/>
      <protection/>
    </xf>
    <xf numFmtId="182" fontId="6" fillId="0" borderId="0" xfId="63" applyNumberFormat="1" applyFont="1" applyFill="1" applyBorder="1" applyAlignment="1" quotePrefix="1">
      <alignment horizontal="right"/>
      <protection/>
    </xf>
    <xf numFmtId="182" fontId="6" fillId="0" borderId="24" xfId="63" applyNumberFormat="1" applyFont="1" applyFill="1" applyBorder="1" applyAlignment="1" quotePrefix="1">
      <alignment horizontal="right"/>
      <protection/>
    </xf>
    <xf numFmtId="42" fontId="9" fillId="0" borderId="15" xfId="63" applyNumberFormat="1" applyFont="1" applyFill="1" applyBorder="1" applyAlignment="1" quotePrefix="1">
      <alignment horizontal="right" vertical="center"/>
      <protection/>
    </xf>
    <xf numFmtId="42" fontId="9" fillId="0" borderId="24" xfId="63" applyNumberFormat="1" applyFont="1" applyFill="1" applyBorder="1" applyAlignment="1" quotePrefix="1">
      <alignment horizontal="right" vertical="center"/>
      <protection/>
    </xf>
    <xf numFmtId="38" fontId="22" fillId="0" borderId="36" xfId="49" applyFont="1" applyBorder="1" applyAlignment="1">
      <alignment horizontal="right" vertical="center"/>
    </xf>
    <xf numFmtId="38" fontId="22" fillId="0" borderId="48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 indent="1"/>
    </xf>
    <xf numFmtId="38" fontId="0" fillId="0" borderId="0" xfId="0" applyNumberFormat="1" applyAlignment="1">
      <alignment/>
    </xf>
    <xf numFmtId="38" fontId="73" fillId="0" borderId="0" xfId="49" applyFont="1" applyAlignment="1">
      <alignment vertical="center"/>
    </xf>
    <xf numFmtId="187" fontId="4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17" fillId="0" borderId="2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vertical="center"/>
    </xf>
    <xf numFmtId="229" fontId="8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229" fontId="8" fillId="0" borderId="14" xfId="0" applyNumberFormat="1" applyFont="1" applyFill="1" applyBorder="1" applyAlignment="1">
      <alignment horizontal="right" vertical="center"/>
    </xf>
    <xf numFmtId="229" fontId="8" fillId="0" borderId="24" xfId="0" applyNumberFormat="1" applyFont="1" applyFill="1" applyBorder="1" applyAlignment="1">
      <alignment horizontal="right" vertical="center"/>
    </xf>
    <xf numFmtId="229" fontId="8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2" fontId="8" fillId="0" borderId="15" xfId="0" applyNumberFormat="1" applyFont="1" applyFill="1" applyBorder="1" applyAlignment="1">
      <alignment horizontal="right" vertical="center"/>
    </xf>
    <xf numFmtId="42" fontId="8" fillId="0" borderId="24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229" fontId="8" fillId="0" borderId="16" xfId="0" applyNumberFormat="1" applyFont="1" applyFill="1" applyBorder="1" applyAlignment="1">
      <alignment horizontal="right"/>
    </xf>
    <xf numFmtId="229" fontId="8" fillId="0" borderId="17" xfId="0" applyNumberFormat="1" applyFont="1" applyFill="1" applyBorder="1" applyAlignment="1">
      <alignment horizontal="right"/>
    </xf>
    <xf numFmtId="229" fontId="8" fillId="0" borderId="28" xfId="0" applyNumberFormat="1" applyFont="1" applyFill="1" applyBorder="1" applyAlignment="1">
      <alignment horizontal="right"/>
    </xf>
    <xf numFmtId="229" fontId="8" fillId="0" borderId="27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11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29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/>
    </xf>
    <xf numFmtId="38" fontId="5" fillId="0" borderId="30" xfId="49" applyFont="1" applyFill="1" applyBorder="1" applyAlignment="1">
      <alignment horizontal="right"/>
    </xf>
    <xf numFmtId="38" fontId="5" fillId="0" borderId="31" xfId="49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183" fontId="11" fillId="0" borderId="15" xfId="63" applyNumberFormat="1" applyFont="1" applyFill="1" applyBorder="1" applyAlignment="1">
      <alignment horizontal="right"/>
      <protection/>
    </xf>
    <xf numFmtId="38" fontId="11" fillId="0" borderId="15" xfId="49" applyFont="1" applyBorder="1" applyAlignment="1">
      <alignment/>
    </xf>
    <xf numFmtId="197" fontId="11" fillId="0" borderId="15" xfId="63" applyNumberFormat="1" applyFont="1" applyFill="1" applyBorder="1" applyAlignment="1">
      <alignment horizontal="right"/>
      <protection/>
    </xf>
    <xf numFmtId="183" fontId="11" fillId="0" borderId="31" xfId="63" applyNumberFormat="1" applyFont="1" applyFill="1" applyBorder="1" applyAlignment="1">
      <alignment horizontal="right"/>
      <protection/>
    </xf>
    <xf numFmtId="183" fontId="11" fillId="0" borderId="47" xfId="63" applyNumberFormat="1" applyFont="1" applyFill="1" applyBorder="1" applyAlignment="1">
      <alignment horizontal="right"/>
      <protection/>
    </xf>
    <xf numFmtId="38" fontId="11" fillId="0" borderId="48" xfId="49" applyFont="1" applyBorder="1" applyAlignment="1">
      <alignment/>
    </xf>
    <xf numFmtId="38" fontId="11" fillId="0" borderId="17" xfId="49" applyFont="1" applyBorder="1" applyAlignment="1">
      <alignment/>
    </xf>
    <xf numFmtId="197" fontId="11" fillId="0" borderId="17" xfId="63" applyNumberFormat="1" applyFont="1" applyFill="1" applyBorder="1" applyAlignment="1">
      <alignment horizontal="right"/>
      <protection/>
    </xf>
    <xf numFmtId="38" fontId="11" fillId="0" borderId="27" xfId="49" applyFont="1" applyBorder="1" applyAlignment="1">
      <alignment/>
    </xf>
    <xf numFmtId="38" fontId="4" fillId="0" borderId="32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182" fontId="7" fillId="0" borderId="24" xfId="63" applyNumberFormat="1" applyFont="1" applyFill="1" applyBorder="1" applyAlignment="1">
      <alignment vertical="center"/>
      <protection/>
    </xf>
    <xf numFmtId="0" fontId="14" fillId="0" borderId="25" xfId="0" applyFont="1" applyBorder="1" applyAlignment="1">
      <alignment/>
    </xf>
    <xf numFmtId="182" fontId="7" fillId="0" borderId="67" xfId="63" applyNumberFormat="1" applyFont="1" applyFill="1" applyBorder="1" applyAlignment="1">
      <alignment horizontal="right" vertical="center"/>
      <protection/>
    </xf>
    <xf numFmtId="38" fontId="5" fillId="0" borderId="68" xfId="49" applyFont="1" applyBorder="1" applyAlignment="1">
      <alignment horizontal="right" vertical="center" inden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5" fillId="0" borderId="27" xfId="49" applyFont="1" applyBorder="1" applyAlignment="1">
      <alignment horizontal="right" vertical="center" indent="1"/>
    </xf>
    <xf numFmtId="38" fontId="5" fillId="0" borderId="69" xfId="49" applyFont="1" applyBorder="1" applyAlignment="1">
      <alignment horizontal="right" vertical="center" indent="1"/>
    </xf>
    <xf numFmtId="0" fontId="4" fillId="0" borderId="0" xfId="0" applyFont="1" applyBorder="1" applyAlignment="1">
      <alignment/>
    </xf>
    <xf numFmtId="182" fontId="23" fillId="0" borderId="0" xfId="63" applyNumberFormat="1" applyFont="1" applyFill="1" applyBorder="1" applyAlignment="1">
      <alignment horizontal="right" vertical="top"/>
      <protection/>
    </xf>
    <xf numFmtId="38" fontId="22" fillId="0" borderId="0" xfId="49" applyFont="1" applyFill="1" applyBorder="1" applyAlignment="1">
      <alignment horizontal="left" vertical="center"/>
    </xf>
    <xf numFmtId="182" fontId="23" fillId="0" borderId="0" xfId="63" applyNumberFormat="1" applyFont="1" applyFill="1" applyBorder="1" applyAlignment="1">
      <alignment vertical="top"/>
      <protection/>
    </xf>
    <xf numFmtId="38" fontId="22" fillId="0" borderId="70" xfId="49" applyFont="1" applyFill="1" applyBorder="1" applyAlignment="1">
      <alignment horizontal="left" vertical="center"/>
    </xf>
    <xf numFmtId="182" fontId="23" fillId="0" borderId="71" xfId="63" applyNumberFormat="1" applyFont="1" applyFill="1" applyBorder="1" applyAlignment="1">
      <alignment vertical="top"/>
      <protection/>
    </xf>
    <xf numFmtId="182" fontId="23" fillId="0" borderId="72" xfId="63" applyNumberFormat="1" applyFont="1" applyFill="1" applyBorder="1" applyAlignment="1">
      <alignment vertical="top"/>
      <protection/>
    </xf>
    <xf numFmtId="38" fontId="22" fillId="0" borderId="73" xfId="49" applyFont="1" applyFill="1" applyBorder="1" applyAlignment="1">
      <alignment horizontal="left" vertical="center"/>
    </xf>
    <xf numFmtId="38" fontId="22" fillId="0" borderId="74" xfId="49" applyFont="1" applyFill="1" applyBorder="1" applyAlignment="1">
      <alignment horizontal="left" vertical="center"/>
    </xf>
    <xf numFmtId="38" fontId="11" fillId="0" borderId="0" xfId="49" applyFont="1" applyFill="1" applyBorder="1" applyAlignment="1">
      <alignment/>
    </xf>
    <xf numFmtId="182" fontId="23" fillId="0" borderId="75" xfId="63" applyNumberFormat="1" applyFont="1" applyFill="1" applyBorder="1" applyAlignment="1">
      <alignment vertical="top"/>
      <protection/>
    </xf>
    <xf numFmtId="182" fontId="23" fillId="0" borderId="76" xfId="63" applyNumberFormat="1" applyFont="1" applyFill="1" applyBorder="1" applyAlignment="1">
      <alignment vertical="top"/>
      <protection/>
    </xf>
    <xf numFmtId="182" fontId="23" fillId="0" borderId="77" xfId="63" applyNumberFormat="1" applyFont="1" applyFill="1" applyBorder="1" applyAlignment="1">
      <alignment vertical="top"/>
      <protection/>
    </xf>
    <xf numFmtId="182" fontId="23" fillId="0" borderId="78" xfId="63" applyNumberFormat="1" applyFont="1" applyFill="1" applyBorder="1" applyAlignment="1">
      <alignment vertical="top"/>
      <protection/>
    </xf>
    <xf numFmtId="182" fontId="23" fillId="0" borderId="79" xfId="63" applyNumberFormat="1" applyFont="1" applyFill="1" applyBorder="1" applyAlignment="1">
      <alignment vertical="top"/>
      <protection/>
    </xf>
    <xf numFmtId="38" fontId="22" fillId="0" borderId="80" xfId="49" applyFont="1" applyFill="1" applyBorder="1" applyAlignment="1">
      <alignment horizontal="left" vertical="center"/>
    </xf>
    <xf numFmtId="38" fontId="22" fillId="0" borderId="81" xfId="49" applyFont="1" applyFill="1" applyBorder="1" applyAlignment="1">
      <alignment vertical="center"/>
    </xf>
    <xf numFmtId="38" fontId="22" fillId="0" borderId="72" xfId="49" applyFont="1" applyFill="1" applyBorder="1" applyAlignment="1">
      <alignment vertical="center"/>
    </xf>
    <xf numFmtId="38" fontId="22" fillId="0" borderId="82" xfId="49" applyFont="1" applyFill="1" applyBorder="1" applyAlignment="1">
      <alignment vertical="center"/>
    </xf>
    <xf numFmtId="38" fontId="22" fillId="0" borderId="83" xfId="49" applyFont="1" applyFill="1" applyBorder="1" applyAlignment="1">
      <alignment horizontal="left" vertical="center"/>
    </xf>
    <xf numFmtId="38" fontId="11" fillId="0" borderId="83" xfId="49" applyFont="1" applyFill="1" applyBorder="1" applyAlignment="1">
      <alignment/>
    </xf>
    <xf numFmtId="182" fontId="23" fillId="0" borderId="84" xfId="63" applyNumberFormat="1" applyFont="1" applyFill="1" applyBorder="1" applyAlignment="1">
      <alignment horizontal="right" vertical="top"/>
      <protection/>
    </xf>
    <xf numFmtId="38" fontId="22" fillId="0" borderId="13" xfId="49" applyFont="1" applyFill="1" applyBorder="1" applyAlignment="1">
      <alignment vertical="top"/>
    </xf>
    <xf numFmtId="180" fontId="5" fillId="0" borderId="13" xfId="49" applyNumberFormat="1" applyFont="1" applyBorder="1" applyAlignment="1">
      <alignment horizontal="right" vertical="center"/>
    </xf>
    <xf numFmtId="180" fontId="5" fillId="0" borderId="13" xfId="49" applyNumberFormat="1" applyFont="1" applyBorder="1" applyAlignment="1">
      <alignment vertical="center"/>
    </xf>
    <xf numFmtId="180" fontId="5" fillId="0" borderId="27" xfId="49" applyNumberFormat="1" applyFont="1" applyBorder="1" applyAlignment="1">
      <alignment horizontal="right" vertical="center"/>
    </xf>
    <xf numFmtId="217" fontId="5" fillId="0" borderId="23" xfId="49" applyNumberFormat="1" applyFont="1" applyBorder="1" applyAlignment="1">
      <alignment horizontal="right" vertical="center" indent="1"/>
    </xf>
    <xf numFmtId="217" fontId="5" fillId="0" borderId="25" xfId="49" applyNumberFormat="1" applyFont="1" applyBorder="1" applyAlignment="1">
      <alignment horizontal="right" vertical="center" indent="1"/>
    </xf>
    <xf numFmtId="0" fontId="11" fillId="0" borderId="41" xfId="0" applyFont="1" applyFill="1" applyBorder="1" applyAlignment="1">
      <alignment vertical="center" wrapText="1"/>
    </xf>
    <xf numFmtId="38" fontId="5" fillId="0" borderId="0" xfId="49" applyFont="1" applyFill="1" applyBorder="1" applyAlignment="1">
      <alignment horizontal="right" vertical="center"/>
    </xf>
    <xf numFmtId="38" fontId="5" fillId="0" borderId="85" xfId="49" applyFont="1" applyFill="1" applyBorder="1" applyAlignment="1">
      <alignment horizontal="right" vertical="center"/>
    </xf>
    <xf numFmtId="38" fontId="5" fillId="0" borderId="86" xfId="49" applyFont="1" applyFill="1" applyBorder="1" applyAlignment="1">
      <alignment horizontal="right" vertical="center"/>
    </xf>
    <xf numFmtId="38" fontId="5" fillId="0" borderId="78" xfId="49" applyFont="1" applyFill="1" applyBorder="1" applyAlignment="1">
      <alignment horizontal="right" vertical="center"/>
    </xf>
    <xf numFmtId="38" fontId="6" fillId="0" borderId="87" xfId="49" applyFont="1" applyFill="1" applyBorder="1" applyAlignment="1">
      <alignment vertical="center"/>
    </xf>
    <xf numFmtId="38" fontId="6" fillId="0" borderId="78" xfId="49" applyFont="1" applyFill="1" applyBorder="1" applyAlignment="1">
      <alignment horizontal="right" vertical="center"/>
    </xf>
    <xf numFmtId="0" fontId="11" fillId="0" borderId="88" xfId="0" applyFont="1" applyBorder="1" applyAlignment="1">
      <alignment/>
    </xf>
    <xf numFmtId="0" fontId="22" fillId="0" borderId="50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11" fillId="0" borderId="27" xfId="49" applyNumberFormat="1" applyFont="1" applyBorder="1" applyAlignment="1">
      <alignment horizontal="right" vertical="center"/>
    </xf>
    <xf numFmtId="38" fontId="34" fillId="0" borderId="0" xfId="49" applyFont="1" applyAlignment="1">
      <alignment horizontal="left" vertical="center"/>
    </xf>
    <xf numFmtId="38" fontId="14" fillId="0" borderId="41" xfId="49" applyFont="1" applyBorder="1" applyAlignment="1">
      <alignment horizontal="center" vertical="center" wrapText="1"/>
    </xf>
    <xf numFmtId="38" fontId="14" fillId="0" borderId="42" xfId="49" applyFont="1" applyBorder="1" applyAlignment="1">
      <alignment horizontal="center" vertical="center" wrapText="1"/>
    </xf>
    <xf numFmtId="38" fontId="13" fillId="0" borderId="0" xfId="49" applyFont="1" applyBorder="1" applyAlignment="1">
      <alignment vertical="center" wrapText="1"/>
    </xf>
    <xf numFmtId="38" fontId="13" fillId="0" borderId="0" xfId="49" applyFont="1" applyBorder="1" applyAlignment="1">
      <alignment horizontal="center" vertical="center" wrapText="1"/>
    </xf>
    <xf numFmtId="38" fontId="34" fillId="0" borderId="0" xfId="49" applyFont="1" applyAlignment="1">
      <alignment/>
    </xf>
    <xf numFmtId="0" fontId="34" fillId="0" borderId="0" xfId="0" applyFont="1" applyAlignment="1">
      <alignment/>
    </xf>
    <xf numFmtId="38" fontId="34" fillId="0" borderId="0" xfId="49" applyFont="1" applyBorder="1" applyAlignment="1">
      <alignment/>
    </xf>
    <xf numFmtId="0" fontId="34" fillId="0" borderId="0" xfId="0" applyFont="1" applyFill="1" applyAlignment="1">
      <alignment/>
    </xf>
    <xf numFmtId="0" fontId="34" fillId="0" borderId="0" xfId="62" applyFont="1" applyBorder="1" applyAlignment="1">
      <alignment horizontal="left" vertical="center"/>
      <protection/>
    </xf>
    <xf numFmtId="38" fontId="34" fillId="0" borderId="0" xfId="49" applyFont="1" applyFill="1" applyAlignment="1">
      <alignment/>
    </xf>
    <xf numFmtId="0" fontId="34" fillId="0" borderId="0" xfId="0" applyFont="1" applyBorder="1" applyAlignment="1">
      <alignment horizontal="left"/>
    </xf>
    <xf numFmtId="202" fontId="34" fillId="0" borderId="0" xfId="0" applyNumberFormat="1" applyFont="1" applyAlignment="1">
      <alignment vertical="center"/>
    </xf>
    <xf numFmtId="38" fontId="34" fillId="0" borderId="0" xfId="49" applyFont="1" applyAlignment="1">
      <alignment vertical="center"/>
    </xf>
    <xf numFmtId="0" fontId="34" fillId="0" borderId="0" xfId="62" applyFont="1" applyAlignment="1">
      <alignment vertical="center"/>
      <protection/>
    </xf>
    <xf numFmtId="38" fontId="11" fillId="0" borderId="90" xfId="49" applyFont="1" applyBorder="1" applyAlignment="1">
      <alignment horizontal="right" vertical="center" wrapText="1"/>
    </xf>
    <xf numFmtId="38" fontId="11" fillId="0" borderId="91" xfId="49" applyFont="1" applyBorder="1" applyAlignment="1">
      <alignment horizontal="right" vertical="center" wrapText="1"/>
    </xf>
    <xf numFmtId="38" fontId="11" fillId="0" borderId="91" xfId="49" applyFont="1" applyBorder="1" applyAlignment="1">
      <alignment horizontal="right"/>
    </xf>
    <xf numFmtId="38" fontId="11" fillId="0" borderId="92" xfId="49" applyFont="1" applyBorder="1" applyAlignment="1">
      <alignment horizontal="right"/>
    </xf>
    <xf numFmtId="38" fontId="22" fillId="0" borderId="93" xfId="49" applyFont="1" applyBorder="1" applyAlignment="1">
      <alignment horizontal="center" vertical="center"/>
    </xf>
    <xf numFmtId="38" fontId="22" fillId="0" borderId="68" xfId="49" applyFont="1" applyBorder="1" applyAlignment="1">
      <alignment horizontal="right" vertical="center"/>
    </xf>
    <xf numFmtId="38" fontId="22" fillId="0" borderId="94" xfId="49" applyFont="1" applyBorder="1" applyAlignment="1">
      <alignment horizontal="right" vertical="center"/>
    </xf>
    <xf numFmtId="38" fontId="22" fillId="0" borderId="95" xfId="49" applyFont="1" applyBorder="1" applyAlignment="1">
      <alignment horizontal="right" vertical="center"/>
    </xf>
    <xf numFmtId="38" fontId="22" fillId="0" borderId="68" xfId="49" applyFont="1" applyBorder="1" applyAlignment="1">
      <alignment horizontal="right"/>
    </xf>
    <xf numFmtId="38" fontId="22" fillId="0" borderId="69" xfId="49" applyFont="1" applyBorder="1" applyAlignment="1">
      <alignment horizontal="right" vertical="center"/>
    </xf>
    <xf numFmtId="38" fontId="8" fillId="0" borderId="20" xfId="49" applyFont="1" applyBorder="1" applyAlignment="1">
      <alignment horizontal="center" vertical="center" wrapText="1"/>
    </xf>
    <xf numFmtId="38" fontId="5" fillId="0" borderId="35" xfId="49" applyFont="1" applyBorder="1" applyAlignment="1">
      <alignment horizontal="center" vertical="center"/>
    </xf>
    <xf numFmtId="38" fontId="5" fillId="0" borderId="96" xfId="49" applyFont="1" applyBorder="1" applyAlignment="1">
      <alignment horizontal="center" vertical="center"/>
    </xf>
    <xf numFmtId="38" fontId="5" fillId="0" borderId="91" xfId="49" applyFont="1" applyBorder="1" applyAlignment="1">
      <alignment horizontal="right" vertical="center"/>
    </xf>
    <xf numFmtId="38" fontId="5" fillId="0" borderId="46" xfId="49" applyFont="1" applyBorder="1" applyAlignment="1">
      <alignment horizontal="right" vertical="center"/>
    </xf>
    <xf numFmtId="181" fontId="6" fillId="0" borderId="97" xfId="63" applyNumberFormat="1" applyFont="1" applyFill="1" applyBorder="1" applyAlignment="1" quotePrefix="1">
      <alignment horizontal="right"/>
      <protection/>
    </xf>
    <xf numFmtId="38" fontId="5" fillId="0" borderId="98" xfId="49" applyFont="1" applyBorder="1" applyAlignment="1">
      <alignment horizontal="right"/>
    </xf>
    <xf numFmtId="182" fontId="6" fillId="0" borderId="98" xfId="63" applyNumberFormat="1" applyFont="1" applyFill="1" applyBorder="1" applyAlignment="1" quotePrefix="1">
      <alignment horizontal="right"/>
      <protection/>
    </xf>
    <xf numFmtId="38" fontId="5" fillId="0" borderId="99" xfId="49" applyFont="1" applyBorder="1" applyAlignment="1">
      <alignment horizontal="right"/>
    </xf>
    <xf numFmtId="37" fontId="74" fillId="0" borderId="0" xfId="0" applyNumberFormat="1" applyFont="1" applyAlignment="1">
      <alignment horizontal="right"/>
    </xf>
    <xf numFmtId="37" fontId="74" fillId="0" borderId="0" xfId="0" applyNumberFormat="1" applyFont="1" applyAlignment="1">
      <alignment/>
    </xf>
    <xf numFmtId="38" fontId="5" fillId="0" borderId="100" xfId="49" applyFont="1" applyBorder="1" applyAlignment="1">
      <alignment horizontal="center" vertical="center"/>
    </xf>
    <xf numFmtId="38" fontId="5" fillId="0" borderId="101" xfId="49" applyFont="1" applyBorder="1" applyAlignment="1">
      <alignment horizontal="right"/>
    </xf>
    <xf numFmtId="183" fontId="11" fillId="0" borderId="46" xfId="63" applyNumberFormat="1" applyFont="1" applyFill="1" applyBorder="1" applyAlignment="1">
      <alignment horizontal="right"/>
      <protection/>
    </xf>
    <xf numFmtId="38" fontId="11" fillId="0" borderId="12" xfId="49" applyFont="1" applyBorder="1" applyAlignment="1">
      <alignment/>
    </xf>
    <xf numFmtId="38" fontId="11" fillId="0" borderId="26" xfId="49" applyFont="1" applyBorder="1" applyAlignment="1">
      <alignment/>
    </xf>
    <xf numFmtId="183" fontId="11" fillId="0" borderId="102" xfId="63" applyNumberFormat="1" applyFont="1" applyFill="1" applyBorder="1" applyAlignment="1">
      <alignment horizontal="right"/>
      <protection/>
    </xf>
    <xf numFmtId="38" fontId="11" fillId="0" borderId="102" xfId="49" applyFont="1" applyBorder="1" applyAlignment="1">
      <alignment/>
    </xf>
    <xf numFmtId="183" fontId="11" fillId="0" borderId="103" xfId="63" applyNumberFormat="1" applyFont="1" applyFill="1" applyBorder="1" applyAlignment="1">
      <alignment horizontal="right"/>
      <protection/>
    </xf>
    <xf numFmtId="38" fontId="11" fillId="0" borderId="104" xfId="49" applyFont="1" applyBorder="1" applyAlignment="1">
      <alignment/>
    </xf>
    <xf numFmtId="38" fontId="11" fillId="0" borderId="105" xfId="49" applyFont="1" applyBorder="1" applyAlignment="1">
      <alignment/>
    </xf>
    <xf numFmtId="38" fontId="11" fillId="0" borderId="106" xfId="49" applyFont="1" applyBorder="1" applyAlignment="1">
      <alignment/>
    </xf>
    <xf numFmtId="183" fontId="11" fillId="0" borderId="107" xfId="63" applyNumberFormat="1" applyFont="1" applyFill="1" applyBorder="1" applyAlignment="1">
      <alignment horizontal="right"/>
      <protection/>
    </xf>
    <xf numFmtId="38" fontId="11" fillId="0" borderId="108" xfId="49" applyFont="1" applyBorder="1" applyAlignment="1">
      <alignment/>
    </xf>
    <xf numFmtId="176" fontId="5" fillId="0" borderId="0" xfId="49" applyNumberFormat="1" applyFont="1" applyBorder="1" applyAlignment="1">
      <alignment vertical="center"/>
    </xf>
    <xf numFmtId="176" fontId="5" fillId="0" borderId="26" xfId="49" applyNumberFormat="1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42" fontId="8" fillId="0" borderId="13" xfId="0" applyNumberFormat="1" applyFont="1" applyFill="1" applyBorder="1" applyAlignment="1">
      <alignment horizontal="right" vertical="center"/>
    </xf>
    <xf numFmtId="42" fontId="9" fillId="0" borderId="13" xfId="63" applyNumberFormat="1" applyFont="1" applyFill="1" applyBorder="1" applyAlignment="1" quotePrefix="1">
      <alignment horizontal="right" vertical="center"/>
      <protection/>
    </xf>
    <xf numFmtId="0" fontId="5" fillId="0" borderId="109" xfId="0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vertical="center" wrapText="1"/>
    </xf>
    <xf numFmtId="0" fontId="11" fillId="0" borderId="111" xfId="0" applyFont="1" applyFill="1" applyBorder="1" applyAlignment="1">
      <alignment horizontal="left" vertical="center" wrapText="1"/>
    </xf>
    <xf numFmtId="0" fontId="5" fillId="0" borderId="111" xfId="0" applyFont="1" applyFill="1" applyBorder="1" applyAlignment="1">
      <alignment vertical="center" wrapText="1"/>
    </xf>
    <xf numFmtId="0" fontId="11" fillId="0" borderId="112" xfId="0" applyFont="1" applyFill="1" applyBorder="1" applyAlignment="1">
      <alignment horizontal="left" vertical="center" wrapText="1"/>
    </xf>
    <xf numFmtId="183" fontId="6" fillId="0" borderId="24" xfId="63" applyNumberFormat="1" applyFont="1" applyFill="1" applyBorder="1" applyAlignment="1">
      <alignment horizontal="right" vertical="center"/>
      <protection/>
    </xf>
    <xf numFmtId="0" fontId="5" fillId="0" borderId="111" xfId="0" applyFont="1" applyFill="1" applyBorder="1" applyAlignment="1">
      <alignment vertical="center"/>
    </xf>
    <xf numFmtId="0" fontId="5" fillId="0" borderId="111" xfId="0" applyFont="1" applyBorder="1" applyAlignment="1">
      <alignment horizontal="right" vertical="center" wrapText="1"/>
    </xf>
    <xf numFmtId="0" fontId="5" fillId="0" borderId="111" xfId="0" applyFont="1" applyFill="1" applyBorder="1" applyAlignment="1">
      <alignment horizontal="left" vertical="center" wrapText="1"/>
    </xf>
    <xf numFmtId="184" fontId="5" fillId="0" borderId="2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right" vertical="center"/>
    </xf>
    <xf numFmtId="184" fontId="5" fillId="0" borderId="31" xfId="0" applyNumberFormat="1" applyFont="1" applyFill="1" applyBorder="1" applyAlignment="1">
      <alignment horizontal="right"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13" xfId="0" applyNumberFormat="1" applyFont="1" applyFill="1" applyBorder="1" applyAlignment="1">
      <alignment horizontal="right" vertical="center"/>
    </xf>
    <xf numFmtId="186" fontId="5" fillId="0" borderId="28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27" xfId="0" applyNumberFormat="1" applyFont="1" applyFill="1" applyBorder="1" applyAlignment="1">
      <alignment horizontal="right" vertical="center"/>
    </xf>
    <xf numFmtId="0" fontId="5" fillId="0" borderId="112" xfId="0" applyFont="1" applyFill="1" applyBorder="1" applyAlignment="1">
      <alignment vertical="center"/>
    </xf>
    <xf numFmtId="183" fontId="6" fillId="0" borderId="28" xfId="63" applyNumberFormat="1" applyFont="1" applyFill="1" applyBorder="1" applyAlignment="1">
      <alignment horizontal="right" vertical="center"/>
      <protection/>
    </xf>
    <xf numFmtId="183" fontId="6" fillId="0" borderId="17" xfId="63" applyNumberFormat="1" applyFont="1" applyFill="1" applyBorder="1" applyAlignment="1">
      <alignment horizontal="right" vertical="center"/>
      <protection/>
    </xf>
    <xf numFmtId="183" fontId="6" fillId="0" borderId="27" xfId="63" applyNumberFormat="1" applyFont="1" applyFill="1" applyBorder="1" applyAlignment="1">
      <alignment horizontal="right" vertical="center"/>
      <protection/>
    </xf>
    <xf numFmtId="201" fontId="5" fillId="0" borderId="0" xfId="62" applyNumberFormat="1" applyFont="1" applyAlignment="1">
      <alignment/>
      <protection/>
    </xf>
    <xf numFmtId="38" fontId="11" fillId="0" borderId="36" xfId="49" applyFont="1" applyBorder="1" applyAlignment="1">
      <alignment horizontal="right" vertical="center"/>
    </xf>
    <xf numFmtId="38" fontId="11" fillId="0" borderId="16" xfId="49" applyFont="1" applyBorder="1" applyAlignment="1">
      <alignment horizontal="right" vertical="center"/>
    </xf>
    <xf numFmtId="182" fontId="23" fillId="0" borderId="13" xfId="63" applyNumberFormat="1" applyFont="1" applyFill="1" applyBorder="1" applyAlignment="1" quotePrefix="1">
      <alignment horizontal="right" vertical="top"/>
      <protection/>
    </xf>
    <xf numFmtId="190" fontId="7" fillId="0" borderId="45" xfId="63" applyNumberFormat="1" applyFont="1" applyFill="1" applyBorder="1" applyAlignment="1" quotePrefix="1">
      <alignment horizontal="right" vertical="center"/>
      <protection/>
    </xf>
    <xf numFmtId="202" fontId="30" fillId="0" borderId="0" xfId="0" applyNumberFormat="1" applyFont="1" applyAlignment="1">
      <alignment vertical="center"/>
    </xf>
    <xf numFmtId="38" fontId="22" fillId="0" borderId="31" xfId="49" applyFont="1" applyBorder="1" applyAlignment="1">
      <alignment vertical="center"/>
    </xf>
    <xf numFmtId="38" fontId="22" fillId="0" borderId="53" xfId="49" applyFont="1" applyBorder="1" applyAlignment="1">
      <alignment vertical="center"/>
    </xf>
    <xf numFmtId="38" fontId="22" fillId="0" borderId="22" xfId="49" applyFont="1" applyBorder="1" applyAlignment="1">
      <alignment vertical="center"/>
    </xf>
    <xf numFmtId="202" fontId="22" fillId="0" borderId="0" xfId="0" applyNumberFormat="1" applyFont="1" applyBorder="1" applyAlignment="1">
      <alignment horizontal="center" vertical="center"/>
    </xf>
    <xf numFmtId="235" fontId="22" fillId="0" borderId="15" xfId="49" applyNumberFormat="1" applyFont="1" applyBorder="1" applyAlignment="1">
      <alignment horizontal="right" vertical="center"/>
    </xf>
    <xf numFmtId="202" fontId="22" fillId="0" borderId="14" xfId="49" applyNumberFormat="1" applyFont="1" applyBorder="1" applyAlignment="1">
      <alignment horizontal="right" vertical="center"/>
    </xf>
    <xf numFmtId="202" fontId="22" fillId="0" borderId="15" xfId="49" applyNumberFormat="1" applyFont="1" applyBorder="1" applyAlignment="1">
      <alignment horizontal="right" vertical="center"/>
    </xf>
    <xf numFmtId="202" fontId="22" fillId="0" borderId="53" xfId="49" applyNumberFormat="1" applyFont="1" applyBorder="1" applyAlignment="1">
      <alignment horizontal="right" vertical="center"/>
    </xf>
    <xf numFmtId="38" fontId="23" fillId="0" borderId="13" xfId="49" applyFont="1" applyFill="1" applyBorder="1" applyAlignment="1">
      <alignment horizontal="right" vertical="center"/>
    </xf>
    <xf numFmtId="202" fontId="22" fillId="0" borderId="16" xfId="49" applyNumberFormat="1" applyFont="1" applyBorder="1" applyAlignment="1">
      <alignment horizontal="right" vertical="center"/>
    </xf>
    <xf numFmtId="202" fontId="22" fillId="0" borderId="17" xfId="49" applyNumberFormat="1" applyFont="1" applyBorder="1" applyAlignment="1">
      <alignment horizontal="right" vertical="center"/>
    </xf>
    <xf numFmtId="38" fontId="23" fillId="0" borderId="27" xfId="49" applyFont="1" applyFill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38" fontId="6" fillId="0" borderId="86" xfId="49" applyFont="1" applyFill="1" applyBorder="1" applyAlignment="1">
      <alignment horizontal="right" vertical="center"/>
    </xf>
    <xf numFmtId="38" fontId="6" fillId="0" borderId="85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113" xfId="49" applyFont="1" applyFill="1" applyBorder="1" applyAlignment="1">
      <alignment horizontal="right" vertical="center"/>
    </xf>
    <xf numFmtId="38" fontId="8" fillId="0" borderId="114" xfId="49" applyFont="1" applyBorder="1" applyAlignment="1">
      <alignment vertical="center"/>
    </xf>
    <xf numFmtId="38" fontId="5" fillId="0" borderId="87" xfId="49" applyFont="1" applyBorder="1" applyAlignment="1">
      <alignment vertical="center"/>
    </xf>
    <xf numFmtId="38" fontId="5" fillId="0" borderId="115" xfId="49" applyFont="1" applyBorder="1" applyAlignment="1">
      <alignment vertical="center"/>
    </xf>
    <xf numFmtId="183" fontId="6" fillId="0" borderId="116" xfId="63" applyNumberFormat="1" applyFont="1" applyFill="1" applyBorder="1" applyAlignment="1">
      <alignment horizontal="right" vertical="center"/>
      <protection/>
    </xf>
    <xf numFmtId="183" fontId="6" fillId="0" borderId="0" xfId="63" applyNumberFormat="1" applyFont="1" applyFill="1" applyBorder="1" applyAlignment="1">
      <alignment horizontal="right" vertical="center"/>
      <protection/>
    </xf>
    <xf numFmtId="183" fontId="6" fillId="0" borderId="117" xfId="63" applyNumberFormat="1" applyFont="1" applyFill="1" applyBorder="1" applyAlignment="1">
      <alignment horizontal="right" vertical="center"/>
      <protection/>
    </xf>
    <xf numFmtId="183" fontId="11" fillId="0" borderId="50" xfId="63" applyNumberFormat="1" applyFont="1" applyFill="1" applyBorder="1" applyAlignment="1">
      <alignment horizontal="right"/>
      <protection/>
    </xf>
    <xf numFmtId="183" fontId="11" fillId="0" borderId="117" xfId="63" applyNumberFormat="1" applyFont="1" applyFill="1" applyBorder="1" applyAlignment="1">
      <alignment horizontal="right"/>
      <protection/>
    </xf>
    <xf numFmtId="38" fontId="8" fillId="0" borderId="77" xfId="49" applyFont="1" applyBorder="1" applyAlignment="1">
      <alignment vertical="center"/>
    </xf>
    <xf numFmtId="38" fontId="5" fillId="0" borderId="78" xfId="49" applyFont="1" applyBorder="1" applyAlignment="1">
      <alignment vertical="center"/>
    </xf>
    <xf numFmtId="38" fontId="5" fillId="0" borderId="118" xfId="49" applyFont="1" applyBorder="1" applyAlignment="1">
      <alignment vertical="center"/>
    </xf>
    <xf numFmtId="38" fontId="5" fillId="0" borderId="24" xfId="49" applyFont="1" applyFill="1" applyBorder="1" applyAlignment="1">
      <alignment horizontal="right" vertical="center" indent="1"/>
    </xf>
    <xf numFmtId="38" fontId="5" fillId="0" borderId="114" xfId="49" applyFont="1" applyFill="1" applyBorder="1" applyAlignment="1">
      <alignment horizontal="right" vertical="center" indent="1"/>
    </xf>
    <xf numFmtId="229" fontId="5" fillId="0" borderId="51" xfId="49" applyNumberFormat="1" applyFont="1" applyBorder="1" applyAlignment="1">
      <alignment vertical="center"/>
    </xf>
    <xf numFmtId="229" fontId="5" fillId="0" borderId="114" xfId="49" applyNumberFormat="1" applyFont="1" applyBorder="1" applyAlignment="1">
      <alignment vertical="center"/>
    </xf>
    <xf numFmtId="229" fontId="5" fillId="0" borderId="50" xfId="49" applyNumberFormat="1" applyFont="1" applyBorder="1" applyAlignment="1">
      <alignment vertical="center"/>
    </xf>
    <xf numFmtId="229" fontId="5" fillId="0" borderId="117" xfId="49" applyNumberFormat="1" applyFont="1" applyBorder="1" applyAlignment="1">
      <alignment vertical="center"/>
    </xf>
    <xf numFmtId="182" fontId="7" fillId="0" borderId="51" xfId="63" applyNumberFormat="1" applyFont="1" applyFill="1" applyBorder="1" applyAlignment="1">
      <alignment vertical="center"/>
      <protection/>
    </xf>
    <xf numFmtId="182" fontId="7" fillId="0" borderId="114" xfId="63" applyNumberFormat="1" applyFont="1" applyFill="1" applyBorder="1" applyAlignment="1">
      <alignment vertical="center"/>
      <protection/>
    </xf>
    <xf numFmtId="182" fontId="7" fillId="0" borderId="24" xfId="63" applyNumberFormat="1" applyFont="1" applyFill="1" applyBorder="1" applyAlignment="1">
      <alignment horizontal="right" vertical="center"/>
      <protection/>
    </xf>
    <xf numFmtId="182" fontId="7" fillId="0" borderId="28" xfId="63" applyNumberFormat="1" applyFont="1" applyFill="1" applyBorder="1" applyAlignment="1">
      <alignment horizontal="right" vertical="center"/>
      <protection/>
    </xf>
    <xf numFmtId="182" fontId="7" fillId="0" borderId="117" xfId="63" applyNumberFormat="1" applyFont="1" applyFill="1" applyBorder="1" applyAlignment="1">
      <alignment vertical="center"/>
      <protection/>
    </xf>
    <xf numFmtId="182" fontId="7" fillId="0" borderId="85" xfId="63" applyNumberFormat="1" applyFont="1" applyFill="1" applyBorder="1" applyAlignment="1">
      <alignment vertical="center"/>
      <protection/>
    </xf>
    <xf numFmtId="182" fontId="7" fillId="0" borderId="85" xfId="63" applyNumberFormat="1" applyFont="1" applyFill="1" applyBorder="1" applyAlignment="1">
      <alignment horizontal="right" vertical="center"/>
      <protection/>
    </xf>
    <xf numFmtId="182" fontId="7" fillId="0" borderId="113" xfId="63" applyNumberFormat="1" applyFont="1" applyFill="1" applyBorder="1" applyAlignment="1">
      <alignment horizontal="right" vertical="center"/>
      <protection/>
    </xf>
    <xf numFmtId="182" fontId="7" fillId="0" borderId="113" xfId="63" applyNumberFormat="1" applyFont="1" applyFill="1" applyBorder="1" applyAlignment="1">
      <alignment vertical="center"/>
      <protection/>
    </xf>
    <xf numFmtId="182" fontId="7" fillId="0" borderId="119" xfId="63" applyNumberFormat="1" applyFont="1" applyFill="1" applyBorder="1" applyAlignment="1">
      <alignment vertical="center"/>
      <protection/>
    </xf>
    <xf numFmtId="182" fontId="7" fillId="0" borderId="120" xfId="63" applyNumberFormat="1" applyFont="1" applyFill="1" applyBorder="1" applyAlignment="1">
      <alignment vertical="center"/>
      <protection/>
    </xf>
    <xf numFmtId="182" fontId="7" fillId="0" borderId="121" xfId="63" applyNumberFormat="1" applyFont="1" applyFill="1" applyBorder="1" applyAlignment="1">
      <alignment vertical="center"/>
      <protection/>
    </xf>
    <xf numFmtId="202" fontId="22" fillId="0" borderId="89" xfId="0" applyNumberFormat="1" applyFont="1" applyBorder="1" applyAlignment="1">
      <alignment horizontal="distributed" vertical="center"/>
    </xf>
    <xf numFmtId="202" fontId="22" fillId="0" borderId="122" xfId="0" applyNumberFormat="1" applyFont="1" applyBorder="1" applyAlignment="1">
      <alignment horizontal="distributed" vertical="center"/>
    </xf>
    <xf numFmtId="38" fontId="22" fillId="0" borderId="123" xfId="49" applyFont="1" applyBorder="1" applyAlignment="1">
      <alignment vertical="center"/>
    </xf>
    <xf numFmtId="38" fontId="22" fillId="0" borderId="124" xfId="49" applyFont="1" applyBorder="1" applyAlignment="1">
      <alignment vertical="center"/>
    </xf>
    <xf numFmtId="206" fontId="22" fillId="0" borderId="124" xfId="49" applyNumberFormat="1" applyFont="1" applyBorder="1" applyAlignment="1">
      <alignment vertical="center"/>
    </xf>
    <xf numFmtId="176" fontId="22" fillId="0" borderId="125" xfId="49" applyNumberFormat="1" applyFont="1" applyBorder="1" applyAlignment="1">
      <alignment vertical="center"/>
    </xf>
    <xf numFmtId="38" fontId="22" fillId="0" borderId="126" xfId="49" applyFont="1" applyBorder="1" applyAlignment="1">
      <alignment horizontal="right" vertical="center"/>
    </xf>
    <xf numFmtId="38" fontId="22" fillId="0" borderId="26" xfId="49" applyFont="1" applyBorder="1" applyAlignment="1">
      <alignment vertical="center"/>
    </xf>
    <xf numFmtId="38" fontId="11" fillId="0" borderId="24" xfId="49" applyFont="1" applyBorder="1" applyAlignment="1" quotePrefix="1">
      <alignment horizontal="right" vertical="center"/>
    </xf>
    <xf numFmtId="38" fontId="11" fillId="0" borderId="114" xfId="49" applyFont="1" applyBorder="1" applyAlignment="1">
      <alignment horizontal="right" vertical="center"/>
    </xf>
    <xf numFmtId="38" fontId="11" fillId="0" borderId="127" xfId="49" applyFont="1" applyBorder="1" applyAlignment="1">
      <alignment horizontal="right"/>
    </xf>
    <xf numFmtId="38" fontId="11" fillId="0" borderId="87" xfId="49" applyFont="1" applyBorder="1" applyAlignment="1">
      <alignment horizontal="right"/>
    </xf>
    <xf numFmtId="38" fontId="11" fillId="0" borderId="87" xfId="49" applyFont="1" applyBorder="1" applyAlignment="1">
      <alignment horizontal="right" vertical="center"/>
    </xf>
    <xf numFmtId="38" fontId="11" fillId="0" borderId="115" xfId="49" applyFont="1" applyBorder="1" applyAlignment="1">
      <alignment horizontal="right" vertical="center"/>
    </xf>
    <xf numFmtId="201" fontId="5" fillId="0" borderId="0" xfId="62" applyNumberFormat="1" applyFont="1" applyAlignment="1">
      <alignment horizontal="right"/>
      <protection/>
    </xf>
    <xf numFmtId="0" fontId="5" fillId="0" borderId="128" xfId="0" applyFont="1" applyFill="1" applyBorder="1" applyAlignment="1">
      <alignment horizontal="left" vertical="center" wrapText="1"/>
    </xf>
    <xf numFmtId="184" fontId="5" fillId="0" borderId="55" xfId="0" applyNumberFormat="1" applyFont="1" applyFill="1" applyBorder="1" applyAlignment="1">
      <alignment vertical="center"/>
    </xf>
    <xf numFmtId="184" fontId="5" fillId="0" borderId="48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0" fontId="11" fillId="0" borderId="128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vertical="center"/>
    </xf>
    <xf numFmtId="38" fontId="5" fillId="0" borderId="36" xfId="49" applyFont="1" applyBorder="1" applyAlignment="1">
      <alignment horizontal="right" vertical="center" indent="1"/>
    </xf>
    <xf numFmtId="38" fontId="5" fillId="0" borderId="48" xfId="49" applyFont="1" applyBorder="1" applyAlignment="1">
      <alignment horizontal="right" vertical="center" indent="1"/>
    </xf>
    <xf numFmtId="38" fontId="5" fillId="0" borderId="22" xfId="49" applyFont="1" applyBorder="1" applyAlignment="1">
      <alignment horizontal="right" vertical="center" indent="1"/>
    </xf>
    <xf numFmtId="38" fontId="5" fillId="0" borderId="95" xfId="49" applyFont="1" applyBorder="1" applyAlignment="1">
      <alignment horizontal="right" vertical="center" indent="1"/>
    </xf>
    <xf numFmtId="0" fontId="11" fillId="0" borderId="35" xfId="62" applyFont="1" applyBorder="1" applyAlignment="1">
      <alignment vertical="center"/>
      <protection/>
    </xf>
    <xf numFmtId="229" fontId="5" fillId="0" borderId="48" xfId="49" applyNumberFormat="1" applyFont="1" applyBorder="1" applyAlignment="1">
      <alignment vertical="center"/>
    </xf>
    <xf numFmtId="229" fontId="5" fillId="0" borderId="22" xfId="49" applyNumberFormat="1" applyFont="1" applyBorder="1" applyAlignment="1">
      <alignment vertical="center"/>
    </xf>
    <xf numFmtId="0" fontId="11" fillId="0" borderId="35" xfId="62" applyFont="1" applyBorder="1" applyAlignment="1">
      <alignment horizontal="center" vertical="center"/>
      <protection/>
    </xf>
    <xf numFmtId="0" fontId="14" fillId="0" borderId="35" xfId="0" applyFont="1" applyBorder="1" applyAlignment="1">
      <alignment/>
    </xf>
    <xf numFmtId="182" fontId="7" fillId="0" borderId="36" xfId="63" applyNumberFormat="1" applyFont="1" applyFill="1" applyBorder="1" applyAlignment="1">
      <alignment vertical="center"/>
      <protection/>
    </xf>
    <xf numFmtId="182" fontId="7" fillId="0" borderId="48" xfId="63" applyNumberFormat="1" applyFont="1" applyFill="1" applyBorder="1" applyAlignment="1">
      <alignment horizontal="right" vertical="center"/>
      <protection/>
    </xf>
    <xf numFmtId="182" fontId="7" fillId="0" borderId="129" xfId="63" applyNumberFormat="1" applyFont="1" applyFill="1" applyBorder="1" applyAlignment="1">
      <alignment vertical="center"/>
      <protection/>
    </xf>
    <xf numFmtId="182" fontId="7" fillId="0" borderId="130" xfId="63" applyNumberFormat="1" applyFont="1" applyFill="1" applyBorder="1" applyAlignment="1">
      <alignment vertical="center"/>
      <protection/>
    </xf>
    <xf numFmtId="182" fontId="7" fillId="0" borderId="129" xfId="63" applyNumberFormat="1" applyFont="1" applyFill="1" applyBorder="1" applyAlignment="1">
      <alignment horizontal="right" vertical="center"/>
      <protection/>
    </xf>
    <xf numFmtId="182" fontId="7" fillId="0" borderId="55" xfId="63" applyNumberFormat="1" applyFont="1" applyFill="1" applyBorder="1" applyAlignment="1">
      <alignment horizontal="right" vertical="center"/>
      <protection/>
    </xf>
    <xf numFmtId="182" fontId="7" fillId="0" borderId="131" xfId="63" applyNumberFormat="1" applyFont="1" applyFill="1" applyBorder="1" applyAlignment="1">
      <alignment horizontal="right" vertical="center"/>
      <protection/>
    </xf>
    <xf numFmtId="182" fontId="7" fillId="0" borderId="22" xfId="63" applyNumberFormat="1" applyFont="1" applyFill="1" applyBorder="1" applyAlignment="1">
      <alignment horizontal="right" vertical="center"/>
      <protection/>
    </xf>
    <xf numFmtId="206" fontId="22" fillId="0" borderId="48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206" fontId="22" fillId="0" borderId="48" xfId="49" applyNumberFormat="1" applyFont="1" applyBorder="1" applyAlignment="1">
      <alignment vertical="center"/>
    </xf>
    <xf numFmtId="176" fontId="22" fillId="0" borderId="22" xfId="49" applyNumberFormat="1" applyFont="1" applyBorder="1" applyAlignment="1">
      <alignment vertical="center"/>
    </xf>
    <xf numFmtId="38" fontId="11" fillId="0" borderId="91" xfId="49" applyFont="1" applyBorder="1" applyAlignment="1">
      <alignment horizontal="distributed" vertical="center"/>
    </xf>
    <xf numFmtId="38" fontId="11" fillId="0" borderId="132" xfId="49" applyFont="1" applyBorder="1" applyAlignment="1">
      <alignment horizontal="distributed" vertical="center"/>
    </xf>
    <xf numFmtId="38" fontId="11" fillId="0" borderId="91" xfId="49" applyFont="1" applyBorder="1" applyAlignment="1">
      <alignment horizontal="right" vertical="center"/>
    </xf>
    <xf numFmtId="179" fontId="11" fillId="0" borderId="52" xfId="49" applyNumberFormat="1" applyFont="1" applyBorder="1" applyAlignment="1">
      <alignment horizontal="right" vertical="center"/>
    </xf>
    <xf numFmtId="179" fontId="11" fillId="0" borderId="91" xfId="49" applyNumberFormat="1" applyFont="1" applyBorder="1" applyAlignment="1">
      <alignment horizontal="right" vertical="center"/>
    </xf>
    <xf numFmtId="179" fontId="11" fillId="0" borderId="58" xfId="49" applyNumberFormat="1" applyFont="1" applyBorder="1" applyAlignment="1">
      <alignment horizontal="right" vertical="center"/>
    </xf>
    <xf numFmtId="223" fontId="11" fillId="0" borderId="52" xfId="49" applyNumberFormat="1" applyFont="1" applyBorder="1" applyAlignment="1">
      <alignment horizontal="right" vertical="center"/>
    </xf>
    <xf numFmtId="223" fontId="11" fillId="0" borderId="91" xfId="49" applyNumberFormat="1" applyFont="1" applyBorder="1" applyAlignment="1">
      <alignment horizontal="right" vertical="center"/>
    </xf>
    <xf numFmtId="176" fontId="11" fillId="0" borderId="58" xfId="49" applyNumberFormat="1" applyFont="1" applyBorder="1" applyAlignment="1">
      <alignment horizontal="right" vertical="center"/>
    </xf>
    <xf numFmtId="38" fontId="11" fillId="0" borderId="12" xfId="49" applyFont="1" applyBorder="1" applyAlignment="1">
      <alignment horizontal="distributed" vertical="center"/>
    </xf>
    <xf numFmtId="38" fontId="11" fillId="0" borderId="35" xfId="49" applyFont="1" applyBorder="1" applyAlignment="1">
      <alignment horizontal="distributed" vertical="center"/>
    </xf>
    <xf numFmtId="179" fontId="11" fillId="0" borderId="22" xfId="49" applyNumberFormat="1" applyFont="1" applyBorder="1" applyAlignment="1">
      <alignment horizontal="right" vertical="center"/>
    </xf>
    <xf numFmtId="179" fontId="11" fillId="0" borderId="12" xfId="49" applyNumberFormat="1" applyFont="1" applyBorder="1" applyAlignment="1">
      <alignment horizontal="right" vertical="center"/>
    </xf>
    <xf numFmtId="179" fontId="11" fillId="0" borderId="55" xfId="49" applyNumberFormat="1" applyFont="1" applyBorder="1" applyAlignment="1">
      <alignment horizontal="right" vertical="center"/>
    </xf>
    <xf numFmtId="223" fontId="11" fillId="0" borderId="22" xfId="49" applyNumberFormat="1" applyFont="1" applyBorder="1" applyAlignment="1">
      <alignment horizontal="right" vertical="center"/>
    </xf>
    <xf numFmtId="223" fontId="11" fillId="0" borderId="12" xfId="49" applyNumberFormat="1" applyFont="1" applyBorder="1" applyAlignment="1">
      <alignment horizontal="right" vertical="center"/>
    </xf>
    <xf numFmtId="176" fontId="11" fillId="0" borderId="55" xfId="49" applyNumberFormat="1" applyFont="1" applyBorder="1" applyAlignment="1">
      <alignment horizontal="right" vertical="center"/>
    </xf>
    <xf numFmtId="38" fontId="11" fillId="0" borderId="133" xfId="49" applyFont="1" applyBorder="1" applyAlignment="1">
      <alignment horizontal="right"/>
    </xf>
    <xf numFmtId="40" fontId="11" fillId="0" borderId="55" xfId="49" applyNumberFormat="1" applyFont="1" applyBorder="1" applyAlignment="1">
      <alignment horizontal="right" vertical="center"/>
    </xf>
    <xf numFmtId="38" fontId="11" fillId="0" borderId="134" xfId="49" applyFont="1" applyBorder="1" applyAlignment="1">
      <alignment horizontal="right" vertical="center" wrapText="1"/>
    </xf>
    <xf numFmtId="38" fontId="11" fillId="0" borderId="134" xfId="49" applyFont="1" applyBorder="1" applyAlignment="1">
      <alignment vertical="center"/>
    </xf>
    <xf numFmtId="38" fontId="11" fillId="0" borderId="135" xfId="49" applyFont="1" applyBorder="1" applyAlignment="1">
      <alignment vertical="center"/>
    </xf>
    <xf numFmtId="38" fontId="11" fillId="0" borderId="136" xfId="49" applyFont="1" applyBorder="1" applyAlignment="1">
      <alignment vertical="center"/>
    </xf>
    <xf numFmtId="38" fontId="11" fillId="0" borderId="126" xfId="49" applyFont="1" applyBorder="1" applyAlignment="1">
      <alignment vertical="center"/>
    </xf>
    <xf numFmtId="38" fontId="11" fillId="0" borderId="137" xfId="49" applyFont="1" applyBorder="1" applyAlignment="1">
      <alignment vertical="center"/>
    </xf>
    <xf numFmtId="38" fontId="11" fillId="0" borderId="91" xfId="49" applyFont="1" applyBorder="1" applyAlignment="1">
      <alignment vertical="center"/>
    </xf>
    <xf numFmtId="0" fontId="5" fillId="0" borderId="0" xfId="62" applyFont="1" applyBorder="1" applyAlignment="1">
      <alignment/>
      <protection/>
    </xf>
    <xf numFmtId="38" fontId="11" fillId="0" borderId="126" xfId="49" applyFont="1" applyBorder="1" applyAlignment="1">
      <alignment horizontal="right" vertical="center" wrapText="1"/>
    </xf>
    <xf numFmtId="38" fontId="22" fillId="0" borderId="51" xfId="49" applyFont="1" applyBorder="1" applyAlignment="1">
      <alignment vertical="center"/>
    </xf>
    <xf numFmtId="38" fontId="22" fillId="0" borderId="54" xfId="49" applyFont="1" applyBorder="1" applyAlignment="1">
      <alignment vertical="center"/>
    </xf>
    <xf numFmtId="38" fontId="22" fillId="0" borderId="55" xfId="49" applyFont="1" applyBorder="1" applyAlignment="1">
      <alignment vertical="center"/>
    </xf>
    <xf numFmtId="202" fontId="22" fillId="0" borderId="24" xfId="49" applyNumberFormat="1" applyFont="1" applyBorder="1" applyAlignment="1">
      <alignment horizontal="right" vertical="center"/>
    </xf>
    <xf numFmtId="38" fontId="23" fillId="0" borderId="24" xfId="49" applyFont="1" applyFill="1" applyBorder="1" applyAlignment="1">
      <alignment horizontal="right" vertical="center"/>
    </xf>
    <xf numFmtId="202" fontId="22" fillId="0" borderId="28" xfId="49" applyNumberFormat="1" applyFont="1" applyBorder="1" applyAlignment="1">
      <alignment horizontal="right" vertical="center"/>
    </xf>
    <xf numFmtId="38" fontId="22" fillId="0" borderId="117" xfId="49" applyFont="1" applyBorder="1" applyAlignment="1">
      <alignment vertical="center"/>
    </xf>
    <xf numFmtId="38" fontId="22" fillId="0" borderId="138" xfId="49" applyFont="1" applyBorder="1" applyAlignment="1">
      <alignment vertical="center"/>
    </xf>
    <xf numFmtId="38" fontId="22" fillId="0" borderId="85" xfId="49" applyFont="1" applyBorder="1" applyAlignment="1">
      <alignment vertical="center"/>
    </xf>
    <xf numFmtId="38" fontId="22" fillId="0" borderId="129" xfId="49" applyFont="1" applyBorder="1" applyAlignment="1">
      <alignment horizontal="right" vertical="center"/>
    </xf>
    <xf numFmtId="38" fontId="22" fillId="0" borderId="129" xfId="49" applyFont="1" applyBorder="1" applyAlignment="1">
      <alignment vertical="center"/>
    </xf>
    <xf numFmtId="38" fontId="22" fillId="0" borderId="85" xfId="49" applyFont="1" applyBorder="1" applyAlignment="1">
      <alignment horizontal="right" vertical="center"/>
    </xf>
    <xf numFmtId="202" fontId="22" fillId="0" borderId="85" xfId="49" applyNumberFormat="1" applyFont="1" applyBorder="1" applyAlignment="1">
      <alignment horizontal="right" vertical="center"/>
    </xf>
    <xf numFmtId="202" fontId="22" fillId="0" borderId="113" xfId="49" applyNumberFormat="1" applyFont="1" applyBorder="1" applyAlignment="1">
      <alignment horizontal="right" vertical="center"/>
    </xf>
    <xf numFmtId="38" fontId="23" fillId="0" borderId="85" xfId="49" applyFont="1" applyFill="1" applyBorder="1" applyAlignment="1">
      <alignment horizontal="right" vertical="center"/>
    </xf>
    <xf numFmtId="38" fontId="22" fillId="0" borderId="27" xfId="49" applyNumberFormat="1" applyFont="1" applyBorder="1" applyAlignment="1">
      <alignment horizontal="right" vertical="center"/>
    </xf>
    <xf numFmtId="38" fontId="22" fillId="0" borderId="28" xfId="49" applyNumberFormat="1" applyFont="1" applyBorder="1" applyAlignment="1">
      <alignment horizontal="right" vertical="center"/>
    </xf>
    <xf numFmtId="38" fontId="22" fillId="0" borderId="17" xfId="49" applyNumberFormat="1" applyFont="1" applyBorder="1" applyAlignment="1">
      <alignment horizontal="right" vertical="center"/>
    </xf>
    <xf numFmtId="38" fontId="22" fillId="0" borderId="14" xfId="49" applyNumberFormat="1" applyFont="1" applyBorder="1" applyAlignment="1">
      <alignment horizontal="right" vertical="center"/>
    </xf>
    <xf numFmtId="38" fontId="22" fillId="0" borderId="15" xfId="49" applyNumberFormat="1" applyFont="1" applyBorder="1" applyAlignment="1">
      <alignment horizontal="right" vertical="center"/>
    </xf>
    <xf numFmtId="38" fontId="22" fillId="0" borderId="85" xfId="49" applyNumberFormat="1" applyFont="1" applyBorder="1" applyAlignment="1">
      <alignment horizontal="right" vertical="center"/>
    </xf>
    <xf numFmtId="38" fontId="23" fillId="0" borderId="28" xfId="49" applyFont="1" applyFill="1" applyBorder="1" applyAlignment="1">
      <alignment horizontal="right" vertical="center"/>
    </xf>
    <xf numFmtId="38" fontId="23" fillId="0" borderId="113" xfId="49" applyFont="1" applyFill="1" applyBorder="1" applyAlignment="1">
      <alignment horizontal="right" vertical="center"/>
    </xf>
    <xf numFmtId="38" fontId="5" fillId="0" borderId="114" xfId="49" applyFont="1" applyBorder="1" applyAlignment="1">
      <alignment vertical="center"/>
    </xf>
    <xf numFmtId="38" fontId="5" fillId="0" borderId="139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5" xfId="49" applyFont="1" applyBorder="1" applyAlignment="1">
      <alignment vertical="center"/>
    </xf>
    <xf numFmtId="178" fontId="5" fillId="0" borderId="140" xfId="49" applyNumberFormat="1" applyFont="1" applyBorder="1" applyAlignment="1">
      <alignment horizontal="right" vertical="center"/>
    </xf>
    <xf numFmtId="178" fontId="5" fillId="0" borderId="86" xfId="49" applyNumberFormat="1" applyFont="1" applyBorder="1" applyAlignment="1">
      <alignment horizontal="right" vertical="center"/>
    </xf>
    <xf numFmtId="178" fontId="5" fillId="0" borderId="141" xfId="49" applyNumberFormat="1" applyFont="1" applyBorder="1" applyAlignment="1">
      <alignment horizontal="right" vertical="center"/>
    </xf>
    <xf numFmtId="177" fontId="5" fillId="0" borderId="140" xfId="49" applyNumberFormat="1" applyFont="1" applyBorder="1" applyAlignment="1">
      <alignment horizontal="right" vertical="center"/>
    </xf>
    <xf numFmtId="177" fontId="5" fillId="0" borderId="86" xfId="49" applyNumberFormat="1" applyFont="1" applyBorder="1" applyAlignment="1">
      <alignment horizontal="right" vertical="center"/>
    </xf>
    <xf numFmtId="177" fontId="5" fillId="0" borderId="141" xfId="49" applyNumberFormat="1" applyFont="1" applyBorder="1" applyAlignment="1">
      <alignment horizontal="right" vertical="center"/>
    </xf>
    <xf numFmtId="40" fontId="5" fillId="0" borderId="140" xfId="49" applyNumberFormat="1" applyFont="1" applyBorder="1" applyAlignment="1">
      <alignment vertical="center"/>
    </xf>
    <xf numFmtId="40" fontId="5" fillId="0" borderId="86" xfId="49" applyNumberFormat="1" applyFont="1" applyBorder="1" applyAlignment="1">
      <alignment vertical="center"/>
    </xf>
    <xf numFmtId="40" fontId="5" fillId="0" borderId="141" xfId="49" applyNumberFormat="1" applyFont="1" applyBorder="1" applyAlignment="1">
      <alignment vertical="center"/>
    </xf>
    <xf numFmtId="38" fontId="5" fillId="0" borderId="140" xfId="49" applyFont="1" applyBorder="1" applyAlignment="1">
      <alignment vertical="center"/>
    </xf>
    <xf numFmtId="38" fontId="5" fillId="0" borderId="86" xfId="49" applyFont="1" applyBorder="1" applyAlignment="1">
      <alignment vertical="center"/>
    </xf>
    <xf numFmtId="38" fontId="5" fillId="0" borderId="141" xfId="49" applyFont="1" applyBorder="1" applyAlignment="1">
      <alignment vertical="center"/>
    </xf>
    <xf numFmtId="38" fontId="11" fillId="0" borderId="50" xfId="49" applyFont="1" applyBorder="1" applyAlignment="1">
      <alignment horizontal="right" vertical="center"/>
    </xf>
    <xf numFmtId="202" fontId="22" fillId="0" borderId="13" xfId="49" applyNumberFormat="1" applyFont="1" applyBorder="1" applyAlignment="1">
      <alignment horizontal="right" vertical="center"/>
    </xf>
    <xf numFmtId="38" fontId="22" fillId="0" borderId="142" xfId="49" applyFont="1" applyBorder="1" applyAlignment="1">
      <alignment vertical="center"/>
    </xf>
    <xf numFmtId="38" fontId="22" fillId="0" borderId="120" xfId="49" applyFont="1" applyBorder="1" applyAlignment="1">
      <alignment vertical="center"/>
    </xf>
    <xf numFmtId="38" fontId="22" fillId="0" borderId="130" xfId="49" applyFont="1" applyBorder="1" applyAlignment="1">
      <alignment horizontal="right" vertical="center"/>
    </xf>
    <xf numFmtId="38" fontId="22" fillId="0" borderId="130" xfId="49" applyFont="1" applyBorder="1" applyAlignment="1">
      <alignment vertical="center"/>
    </xf>
    <xf numFmtId="202" fontId="22" fillId="0" borderId="120" xfId="49" applyNumberFormat="1" applyFont="1" applyBorder="1" applyAlignment="1">
      <alignment horizontal="right" vertical="center"/>
    </xf>
    <xf numFmtId="38" fontId="23" fillId="0" borderId="120" xfId="49" applyFont="1" applyFill="1" applyBorder="1" applyAlignment="1">
      <alignment horizontal="right" vertical="center"/>
    </xf>
    <xf numFmtId="38" fontId="23" fillId="0" borderId="121" xfId="49" applyFont="1" applyFill="1" applyBorder="1" applyAlignment="1">
      <alignment horizontal="right" vertical="center"/>
    </xf>
    <xf numFmtId="38" fontId="0" fillId="0" borderId="0" xfId="0" applyNumberFormat="1" applyBorder="1" applyAlignment="1">
      <alignment/>
    </xf>
    <xf numFmtId="38" fontId="11" fillId="0" borderId="18" xfId="49" applyFont="1" applyBorder="1" applyAlignment="1">
      <alignment vertical="center"/>
    </xf>
    <xf numFmtId="38" fontId="11" fillId="0" borderId="32" xfId="49" applyFont="1" applyBorder="1" applyAlignment="1">
      <alignment vertical="center"/>
    </xf>
    <xf numFmtId="38" fontId="11" fillId="0" borderId="57" xfId="49" applyFont="1" applyBorder="1" applyAlignment="1">
      <alignment vertical="center"/>
    </xf>
    <xf numFmtId="184" fontId="9" fillId="0" borderId="0" xfId="63" applyNumberFormat="1" applyFont="1" applyFill="1" applyBorder="1" applyAlignment="1">
      <alignment horizontal="right" vertical="center"/>
      <protection/>
    </xf>
    <xf numFmtId="183" fontId="9" fillId="0" borderId="0" xfId="63" applyNumberFormat="1" applyFont="1" applyFill="1" applyBorder="1" applyAlignment="1">
      <alignment horizontal="right" vertical="center"/>
      <protection/>
    </xf>
    <xf numFmtId="183" fontId="9" fillId="0" borderId="140" xfId="63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86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41" xfId="0" applyFont="1" applyBorder="1" applyAlignment="1">
      <alignment horizontal="right" vertical="center"/>
    </xf>
    <xf numFmtId="38" fontId="11" fillId="0" borderId="23" xfId="49" applyFont="1" applyBorder="1" applyAlignment="1">
      <alignment horizontal="right" vertical="center"/>
    </xf>
    <xf numFmtId="38" fontId="11" fillId="0" borderId="31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23" xfId="49" applyFont="1" applyBorder="1" applyAlignment="1">
      <alignment horizontal="right"/>
    </xf>
    <xf numFmtId="38" fontId="11" fillId="0" borderId="23" xfId="49" applyFont="1" applyBorder="1" applyAlignment="1">
      <alignment vertical="center"/>
    </xf>
    <xf numFmtId="38" fontId="11" fillId="0" borderId="25" xfId="49" applyFont="1" applyBorder="1" applyAlignment="1">
      <alignment horizontal="right" vertical="center"/>
    </xf>
    <xf numFmtId="38" fontId="22" fillId="0" borderId="10" xfId="49" applyFont="1" applyBorder="1" applyAlignment="1">
      <alignment horizontal="center" vertical="center" wrapText="1"/>
    </xf>
    <xf numFmtId="38" fontId="22" fillId="0" borderId="21" xfId="49" applyFont="1" applyBorder="1" applyAlignment="1">
      <alignment horizontal="center" vertical="center" wrapText="1"/>
    </xf>
    <xf numFmtId="38" fontId="11" fillId="0" borderId="139" xfId="49" applyFont="1" applyBorder="1" applyAlignment="1">
      <alignment horizontal="right" vertical="center" wrapText="1"/>
    </xf>
    <xf numFmtId="38" fontId="11" fillId="0" borderId="63" xfId="49" applyFont="1" applyBorder="1" applyAlignment="1">
      <alignment horizontal="right" vertical="center" wrapText="1"/>
    </xf>
    <xf numFmtId="38" fontId="11" fillId="0" borderId="59" xfId="49" applyFont="1" applyBorder="1" applyAlignment="1">
      <alignment horizontal="right" vertical="center" wrapText="1"/>
    </xf>
    <xf numFmtId="38" fontId="11" fillId="0" borderId="64" xfId="49" applyFont="1" applyBorder="1" applyAlignment="1">
      <alignment horizontal="right" vertical="center" wrapText="1"/>
    </xf>
    <xf numFmtId="38" fontId="11" fillId="0" borderId="63" xfId="49" applyFont="1" applyFill="1" applyBorder="1" applyAlignment="1">
      <alignment horizontal="right" vertical="center" wrapText="1"/>
    </xf>
    <xf numFmtId="38" fontId="11" fillId="0" borderId="59" xfId="49" applyFont="1" applyBorder="1" applyAlignment="1">
      <alignment vertical="center" wrapText="1"/>
    </xf>
    <xf numFmtId="38" fontId="11" fillId="0" borderId="13" xfId="49" applyFont="1" applyBorder="1" applyAlignment="1">
      <alignment vertical="center" wrapText="1"/>
    </xf>
    <xf numFmtId="38" fontId="11" fillId="0" borderId="65" xfId="49" applyFont="1" applyBorder="1" applyAlignment="1">
      <alignment vertical="center" wrapText="1"/>
    </xf>
    <xf numFmtId="38" fontId="22" fillId="0" borderId="143" xfId="49" applyFont="1" applyBorder="1" applyAlignment="1">
      <alignment vertical="center"/>
    </xf>
    <xf numFmtId="38" fontId="11" fillId="0" borderId="144" xfId="49" applyFont="1" applyBorder="1" applyAlignment="1">
      <alignment horizontal="right" vertical="center"/>
    </xf>
    <xf numFmtId="38" fontId="11" fillId="0" borderId="145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38" fontId="11" fillId="0" borderId="147" xfId="49" applyFont="1" applyBorder="1" applyAlignment="1">
      <alignment horizontal="right" vertical="center"/>
    </xf>
    <xf numFmtId="38" fontId="11" fillId="0" borderId="146" xfId="49" applyFont="1" applyBorder="1" applyAlignment="1">
      <alignment vertical="center"/>
    </xf>
    <xf numFmtId="38" fontId="11" fillId="0" borderId="148" xfId="49" applyFont="1" applyBorder="1" applyAlignment="1">
      <alignment horizontal="right" vertical="center"/>
    </xf>
    <xf numFmtId="38" fontId="11" fillId="0" borderId="143" xfId="49" applyFont="1" applyBorder="1" applyAlignment="1">
      <alignment vertical="center"/>
    </xf>
    <xf numFmtId="38" fontId="13" fillId="0" borderId="143" xfId="49" applyFont="1" applyBorder="1" applyAlignment="1">
      <alignment vertical="center"/>
    </xf>
    <xf numFmtId="38" fontId="22" fillId="0" borderId="19" xfId="49" applyFont="1" applyBorder="1" applyAlignment="1">
      <alignment horizontal="center" vertical="center" wrapText="1"/>
    </xf>
    <xf numFmtId="38" fontId="22" fillId="0" borderId="149" xfId="49" applyFont="1" applyBorder="1" applyAlignment="1">
      <alignment horizontal="center" vertical="center" wrapText="1"/>
    </xf>
    <xf numFmtId="202" fontId="5" fillId="0" borderId="143" xfId="0" applyNumberFormat="1" applyFont="1" applyBorder="1" applyAlignment="1">
      <alignment/>
    </xf>
    <xf numFmtId="0" fontId="36" fillId="0" borderId="0" xfId="0" applyFont="1" applyAlignment="1">
      <alignment/>
    </xf>
    <xf numFmtId="41" fontId="5" fillId="0" borderId="24" xfId="49" applyNumberFormat="1" applyFont="1" applyBorder="1" applyAlignment="1">
      <alignment horizontal="right" vertical="center"/>
    </xf>
    <xf numFmtId="229" fontId="5" fillId="0" borderId="24" xfId="49" applyNumberFormat="1" applyFont="1" applyBorder="1" applyAlignment="1">
      <alignment vertical="center"/>
    </xf>
    <xf numFmtId="229" fontId="5" fillId="0" borderId="55" xfId="49" applyNumberFormat="1" applyFont="1" applyBorder="1" applyAlignment="1">
      <alignment vertical="center"/>
    </xf>
    <xf numFmtId="229" fontId="11" fillId="0" borderId="28" xfId="62" applyNumberFormat="1" applyFont="1" applyBorder="1" applyAlignment="1">
      <alignment vertical="center"/>
      <protection/>
    </xf>
    <xf numFmtId="229" fontId="5" fillId="0" borderId="87" xfId="49" applyNumberFormat="1" applyFont="1" applyBorder="1" applyAlignment="1">
      <alignment vertical="center"/>
    </xf>
    <xf numFmtId="229" fontId="5" fillId="0" borderId="133" xfId="49" applyNumberFormat="1" applyFont="1" applyBorder="1" applyAlignment="1">
      <alignment vertical="center"/>
    </xf>
    <xf numFmtId="229" fontId="11" fillId="0" borderId="115" xfId="62" applyNumberFormat="1" applyFont="1" applyBorder="1" applyAlignment="1">
      <alignment vertical="center"/>
      <protection/>
    </xf>
    <xf numFmtId="182" fontId="23" fillId="0" borderId="59" xfId="63" applyNumberFormat="1" applyFont="1" applyFill="1" applyBorder="1" applyAlignment="1">
      <alignment vertical="top"/>
      <protection/>
    </xf>
    <xf numFmtId="182" fontId="23" fillId="0" borderId="68" xfId="63" applyNumberFormat="1" applyFont="1" applyFill="1" applyBorder="1" applyAlignment="1">
      <alignment vertical="top"/>
      <protection/>
    </xf>
    <xf numFmtId="0" fontId="13" fillId="0" borderId="23" xfId="0" applyFont="1" applyBorder="1" applyAlignment="1">
      <alignment horizontal="left" vertical="center"/>
    </xf>
    <xf numFmtId="190" fontId="11" fillId="0" borderId="14" xfId="0" applyNumberFormat="1" applyFont="1" applyBorder="1" applyAlignment="1">
      <alignment vertical="center"/>
    </xf>
    <xf numFmtId="190" fontId="7" fillId="0" borderId="0" xfId="63" applyNumberFormat="1" applyFont="1" applyFill="1" applyBorder="1" applyAlignment="1">
      <alignment horizontal="right" vertical="center"/>
      <protection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41" xfId="49" applyFont="1" applyBorder="1" applyAlignment="1">
      <alignment horizontal="center" wrapText="1"/>
    </xf>
    <xf numFmtId="38" fontId="13" fillId="0" borderId="66" xfId="49" applyFont="1" applyBorder="1" applyAlignment="1">
      <alignment horizontal="center" vertical="center" wrapText="1"/>
    </xf>
    <xf numFmtId="38" fontId="14" fillId="0" borderId="11" xfId="49" applyFont="1" applyBorder="1" applyAlignment="1">
      <alignment horizontal="center" vertical="center" wrapText="1"/>
    </xf>
    <xf numFmtId="38" fontId="14" fillId="0" borderId="20" xfId="49" applyFont="1" applyBorder="1" applyAlignment="1">
      <alignment horizontal="center" vertical="center" wrapText="1"/>
    </xf>
    <xf numFmtId="38" fontId="22" fillId="0" borderId="136" xfId="49" applyFont="1" applyBorder="1" applyAlignment="1">
      <alignment vertical="center"/>
    </xf>
    <xf numFmtId="0" fontId="22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38" fontId="11" fillId="0" borderId="27" xfId="49" applyFont="1" applyFill="1" applyBorder="1" applyAlignment="1">
      <alignment horizontal="right" vertical="center"/>
    </xf>
    <xf numFmtId="40" fontId="11" fillId="0" borderId="26" xfId="49" applyNumberFormat="1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0" fontId="22" fillId="0" borderId="0" xfId="62" applyFont="1" applyBorder="1" applyAlignment="1">
      <alignment horizontal="distributed"/>
      <protection/>
    </xf>
    <xf numFmtId="0" fontId="11" fillId="0" borderId="0" xfId="62" applyFont="1" applyAlignment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8" fillId="0" borderId="114" xfId="49" applyFont="1" applyBorder="1" applyAlignment="1">
      <alignment horizontal="right" vertical="center"/>
    </xf>
    <xf numFmtId="38" fontId="8" fillId="0" borderId="77" xfId="49" applyFont="1" applyBorder="1" applyAlignment="1">
      <alignment horizontal="right" vertical="center"/>
    </xf>
    <xf numFmtId="38" fontId="8" fillId="0" borderId="50" xfId="49" applyFont="1" applyBorder="1" applyAlignment="1">
      <alignment horizontal="right" vertical="center"/>
    </xf>
    <xf numFmtId="0" fontId="8" fillId="0" borderId="150" xfId="0" applyFont="1" applyBorder="1" applyAlignment="1">
      <alignment horizontal="left" vertical="center"/>
    </xf>
    <xf numFmtId="0" fontId="8" fillId="0" borderId="151" xfId="0" applyFont="1" applyBorder="1" applyAlignment="1">
      <alignment horizontal="left" vertical="center"/>
    </xf>
    <xf numFmtId="38" fontId="8" fillId="0" borderId="152" xfId="49" applyFont="1" applyBorder="1" applyAlignment="1">
      <alignment horizontal="right" vertical="center"/>
    </xf>
    <xf numFmtId="38" fontId="8" fillId="0" borderId="153" xfId="49" applyFont="1" applyBorder="1" applyAlignment="1">
      <alignment horizontal="right" vertical="center"/>
    </xf>
    <xf numFmtId="38" fontId="8" fillId="0" borderId="83" xfId="49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199" fontId="8" fillId="0" borderId="59" xfId="0" applyNumberFormat="1" applyFont="1" applyBorder="1" applyAlignment="1">
      <alignment horizontal="distributed" vertical="center"/>
    </xf>
    <xf numFmtId="199" fontId="8" fillId="0" borderId="23" xfId="0" applyNumberFormat="1" applyFont="1" applyBorder="1" applyAlignment="1">
      <alignment horizontal="distributed" vertical="center"/>
    </xf>
    <xf numFmtId="38" fontId="8" fillId="0" borderId="87" xfId="49" applyFont="1" applyBorder="1" applyAlignment="1">
      <alignment horizontal="right" vertical="center" wrapText="1"/>
    </xf>
    <xf numFmtId="38" fontId="8" fillId="0" borderId="78" xfId="49" applyFont="1" applyBorder="1" applyAlignment="1">
      <alignment horizontal="right" vertical="center" wrapText="1"/>
    </xf>
    <xf numFmtId="38" fontId="8" fillId="0" borderId="78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179" fontId="8" fillId="0" borderId="87" xfId="0" applyNumberFormat="1" applyFont="1" applyBorder="1" applyAlignment="1">
      <alignment horizontal="right" vertical="center" wrapText="1"/>
    </xf>
    <xf numFmtId="179" fontId="8" fillId="0" borderId="78" xfId="49" applyNumberFormat="1" applyFont="1" applyBorder="1" applyAlignment="1">
      <alignment horizontal="right" vertical="center" wrapText="1"/>
    </xf>
    <xf numFmtId="179" fontId="8" fillId="0" borderId="0" xfId="49" applyNumberFormat="1" applyFont="1" applyBorder="1" applyAlignment="1">
      <alignment horizontal="right" vertical="center" wrapText="1"/>
    </xf>
    <xf numFmtId="199" fontId="8" fillId="0" borderId="59" xfId="0" applyNumberFormat="1" applyFont="1" applyBorder="1" applyAlignment="1">
      <alignment horizontal="distributed" vertical="center" wrapText="1"/>
    </xf>
    <xf numFmtId="199" fontId="8" fillId="0" borderId="23" xfId="0" applyNumberFormat="1" applyFont="1" applyBorder="1" applyAlignment="1">
      <alignment horizontal="distributed" vertical="center" wrapText="1"/>
    </xf>
    <xf numFmtId="0" fontId="8" fillId="0" borderId="150" xfId="0" applyFont="1" applyBorder="1" applyAlignment="1">
      <alignment horizontal="center" vertical="center" wrapText="1"/>
    </xf>
    <xf numFmtId="199" fontId="8" fillId="0" borderId="151" xfId="0" applyNumberFormat="1" applyFont="1" applyBorder="1" applyAlignment="1">
      <alignment horizontal="distributed" vertical="center" wrapText="1"/>
    </xf>
    <xf numFmtId="199" fontId="8" fillId="0" borderId="150" xfId="0" applyNumberFormat="1" applyFont="1" applyBorder="1" applyAlignment="1">
      <alignment horizontal="distributed" vertical="center" wrapText="1"/>
    </xf>
    <xf numFmtId="179" fontId="8" fillId="0" borderId="152" xfId="0" applyNumberFormat="1" applyFont="1" applyBorder="1" applyAlignment="1">
      <alignment horizontal="right" vertical="center" wrapText="1"/>
    </xf>
    <xf numFmtId="179" fontId="8" fillId="0" borderId="153" xfId="49" applyNumberFormat="1" applyFont="1" applyBorder="1" applyAlignment="1">
      <alignment horizontal="right" vertical="center" wrapText="1"/>
    </xf>
    <xf numFmtId="179" fontId="8" fillId="0" borderId="83" xfId="49" applyNumberFormat="1" applyFont="1" applyBorder="1" applyAlignment="1">
      <alignment horizontal="right" vertical="center" wrapText="1"/>
    </xf>
    <xf numFmtId="38" fontId="8" fillId="0" borderId="0" xfId="49" applyFont="1" applyBorder="1" applyAlignment="1">
      <alignment horizontal="right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5" xfId="0" applyFont="1" applyBorder="1" applyAlignment="1">
      <alignment vertical="center"/>
    </xf>
    <xf numFmtId="0" fontId="8" fillId="0" borderId="154" xfId="0" applyFont="1" applyBorder="1" applyAlignment="1">
      <alignment vertical="center"/>
    </xf>
    <xf numFmtId="0" fontId="8" fillId="0" borderId="156" xfId="0" applyFont="1" applyBorder="1" applyAlignment="1">
      <alignment horizontal="right" vertical="center"/>
    </xf>
    <xf numFmtId="38" fontId="8" fillId="0" borderId="157" xfId="49" applyFont="1" applyBorder="1" applyAlignment="1">
      <alignment horizontal="right" vertical="center"/>
    </xf>
    <xf numFmtId="38" fontId="9" fillId="0" borderId="157" xfId="49" applyFont="1" applyBorder="1" applyAlignment="1">
      <alignment vertical="center"/>
    </xf>
    <xf numFmtId="38" fontId="9" fillId="0" borderId="158" xfId="49" applyFont="1" applyBorder="1" applyAlignment="1">
      <alignment vertical="center"/>
    </xf>
    <xf numFmtId="38" fontId="8" fillId="0" borderId="23" xfId="49" applyFont="1" applyBorder="1" applyAlignment="1">
      <alignment horizontal="right" vertical="center" indent="1"/>
    </xf>
    <xf numFmtId="177" fontId="8" fillId="0" borderId="0" xfId="49" applyNumberFormat="1" applyFont="1" applyBorder="1" applyAlignment="1">
      <alignment vertical="center"/>
    </xf>
    <xf numFmtId="179" fontId="8" fillId="0" borderId="0" xfId="49" applyNumberFormat="1" applyFont="1" applyBorder="1" applyAlignment="1">
      <alignment vertical="center"/>
    </xf>
    <xf numFmtId="38" fontId="8" fillId="0" borderId="70" xfId="49" applyFont="1" applyBorder="1" applyAlignment="1">
      <alignment horizontal="right" vertical="center" indent="1"/>
    </xf>
    <xf numFmtId="177" fontId="8" fillId="0" borderId="82" xfId="49" applyNumberFormat="1" applyFont="1" applyBorder="1" applyAlignment="1">
      <alignment vertical="center"/>
    </xf>
    <xf numFmtId="179" fontId="8" fillId="0" borderId="82" xfId="49" applyNumberFormat="1" applyFont="1" applyBorder="1" applyAlignment="1">
      <alignment vertical="center"/>
    </xf>
    <xf numFmtId="38" fontId="8" fillId="0" borderId="25" xfId="49" applyFont="1" applyBorder="1" applyAlignment="1">
      <alignment horizontal="right" vertical="center" indent="1"/>
    </xf>
    <xf numFmtId="38" fontId="8" fillId="0" borderId="26" xfId="49" applyFont="1" applyBorder="1" applyAlignment="1">
      <alignment vertical="center"/>
    </xf>
    <xf numFmtId="177" fontId="8" fillId="0" borderId="26" xfId="49" applyNumberFormat="1" applyFont="1" applyBorder="1" applyAlignment="1">
      <alignment vertical="center"/>
    </xf>
    <xf numFmtId="179" fontId="8" fillId="0" borderId="26" xfId="49" applyNumberFormat="1" applyFont="1" applyBorder="1" applyAlignment="1">
      <alignment vertical="center"/>
    </xf>
    <xf numFmtId="0" fontId="8" fillId="0" borderId="15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distributed" vertical="center" indent="2"/>
    </xf>
    <xf numFmtId="184" fontId="9" fillId="0" borderId="161" xfId="63" applyNumberFormat="1" applyFont="1" applyFill="1" applyBorder="1" applyAlignment="1" quotePrefix="1">
      <alignment horizontal="right" vertical="center"/>
      <protection/>
    </xf>
    <xf numFmtId="181" fontId="9" fillId="0" borderId="24" xfId="63" applyNumberFormat="1" applyFont="1" applyFill="1" applyBorder="1" applyAlignment="1" quotePrefix="1">
      <alignment horizontal="right" vertical="center"/>
      <protection/>
    </xf>
    <xf numFmtId="181" fontId="9" fillId="0" borderId="15" xfId="63" applyNumberFormat="1" applyFont="1" applyFill="1" applyBorder="1" applyAlignment="1" quotePrefix="1">
      <alignment horizontal="right" vertical="center"/>
      <protection/>
    </xf>
    <xf numFmtId="181" fontId="9" fillId="0" borderId="13" xfId="63" applyNumberFormat="1" applyFont="1" applyFill="1" applyBorder="1" applyAlignment="1" quotePrefix="1">
      <alignment horizontal="right" vertical="center"/>
      <protection/>
    </xf>
    <xf numFmtId="0" fontId="8" fillId="0" borderId="23" xfId="0" applyFont="1" applyFill="1" applyBorder="1" applyAlignment="1">
      <alignment/>
    </xf>
    <xf numFmtId="0" fontId="8" fillId="0" borderId="161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181" fontId="9" fillId="0" borderId="24" xfId="63" applyNumberFormat="1" applyFont="1" applyFill="1" applyBorder="1" applyAlignment="1">
      <alignment horizontal="right" vertical="center"/>
      <protection/>
    </xf>
    <xf numFmtId="0" fontId="8" fillId="0" borderId="25" xfId="0" applyFont="1" applyFill="1" applyBorder="1" applyAlignment="1">
      <alignment horizontal="distributed"/>
    </xf>
    <xf numFmtId="0" fontId="8" fillId="0" borderId="162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16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83" fontId="9" fillId="0" borderId="164" xfId="63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3" fontId="8" fillId="0" borderId="15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83" fontId="9" fillId="0" borderId="165" xfId="63" applyNumberFormat="1" applyFont="1" applyFill="1" applyBorder="1" applyAlignment="1">
      <alignment horizontal="right" vertical="center"/>
      <protection/>
    </xf>
    <xf numFmtId="183" fontId="8" fillId="0" borderId="17" xfId="0" applyNumberFormat="1" applyFont="1" applyFill="1" applyBorder="1" applyAlignment="1">
      <alignment vertical="center"/>
    </xf>
    <xf numFmtId="183" fontId="8" fillId="0" borderId="27" xfId="0" applyNumberFormat="1" applyFont="1" applyFill="1" applyBorder="1" applyAlignment="1">
      <alignment vertical="center"/>
    </xf>
    <xf numFmtId="38" fontId="22" fillId="0" borderId="24" xfId="49" applyNumberFormat="1" applyFont="1" applyBorder="1" applyAlignment="1">
      <alignment horizontal="right" vertical="center"/>
    </xf>
    <xf numFmtId="0" fontId="1" fillId="0" borderId="0" xfId="43" applyAlignment="1" applyProtection="1">
      <alignment/>
      <protection/>
    </xf>
    <xf numFmtId="0" fontId="1" fillId="0" borderId="0" xfId="43" applyAlignment="1" applyProtection="1">
      <alignment vertical="center" wrapText="1"/>
      <protection/>
    </xf>
    <xf numFmtId="0" fontId="1" fillId="0" borderId="0" xfId="43" applyAlignment="1" applyProtection="1">
      <alignment wrapText="1"/>
      <protection/>
    </xf>
    <xf numFmtId="0" fontId="1" fillId="0" borderId="0" xfId="43" applyFill="1" applyAlignment="1" applyProtection="1">
      <alignment vertical="center"/>
      <protection/>
    </xf>
    <xf numFmtId="38" fontId="1" fillId="0" borderId="0" xfId="43" applyNumberFormat="1" applyAlignment="1" applyProtection="1">
      <alignment/>
      <protection/>
    </xf>
    <xf numFmtId="177" fontId="5" fillId="0" borderId="11" xfId="49" applyNumberFormat="1" applyFont="1" applyBorder="1" applyAlignment="1">
      <alignment horizontal="center" vertical="center" wrapText="1"/>
    </xf>
    <xf numFmtId="177" fontId="5" fillId="0" borderId="10" xfId="49" applyNumberFormat="1" applyFont="1" applyBorder="1" applyAlignment="1">
      <alignment horizontal="center" vertical="center"/>
    </xf>
    <xf numFmtId="178" fontId="5" fillId="0" borderId="11" xfId="49" applyNumberFormat="1" applyFont="1" applyBorder="1" applyAlignment="1">
      <alignment horizontal="center" vertical="center" wrapText="1"/>
    </xf>
    <xf numFmtId="178" fontId="5" fillId="0" borderId="10" xfId="49" applyNumberFormat="1" applyFont="1" applyBorder="1" applyAlignment="1">
      <alignment horizontal="center" vertical="center"/>
    </xf>
    <xf numFmtId="176" fontId="5" fillId="0" borderId="20" xfId="49" applyNumberFormat="1" applyFont="1" applyBorder="1" applyAlignment="1">
      <alignment horizontal="center" vertical="center"/>
    </xf>
    <xf numFmtId="176" fontId="5" fillId="0" borderId="21" xfId="49" applyNumberFormat="1" applyFont="1" applyBorder="1" applyAlignment="1">
      <alignment horizontal="center" vertical="center"/>
    </xf>
    <xf numFmtId="38" fontId="5" fillId="0" borderId="166" xfId="49" applyFont="1" applyBorder="1" applyAlignment="1">
      <alignment vertical="center" wrapText="1"/>
    </xf>
    <xf numFmtId="38" fontId="5" fillId="0" borderId="167" xfId="49" applyFont="1" applyBorder="1" applyAlignment="1">
      <alignment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40" fontId="5" fillId="0" borderId="11" xfId="49" applyNumberFormat="1" applyFont="1" applyBorder="1" applyAlignment="1">
      <alignment horizontal="center" vertical="center" wrapText="1"/>
    </xf>
    <xf numFmtId="40" fontId="5" fillId="0" borderId="10" xfId="49" applyNumberFormat="1" applyFont="1" applyBorder="1" applyAlignment="1">
      <alignment horizontal="center" vertical="center"/>
    </xf>
    <xf numFmtId="0" fontId="8" fillId="0" borderId="143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180" fontId="5" fillId="0" borderId="20" xfId="49" applyNumberFormat="1" applyFont="1" applyBorder="1" applyAlignment="1">
      <alignment horizontal="center" vertical="center" wrapText="1"/>
    </xf>
    <xf numFmtId="180" fontId="5" fillId="0" borderId="21" xfId="49" applyNumberFormat="1" applyFont="1" applyBorder="1" applyAlignment="1">
      <alignment horizontal="center" vertical="center"/>
    </xf>
    <xf numFmtId="38" fontId="5" fillId="0" borderId="168" xfId="49" applyFont="1" applyBorder="1" applyAlignment="1">
      <alignment horizontal="left" vertical="center" wrapText="1"/>
    </xf>
    <xf numFmtId="38" fontId="5" fillId="0" borderId="169" xfId="49" applyFont="1" applyBorder="1" applyAlignment="1">
      <alignment horizontal="left" vertical="center"/>
    </xf>
    <xf numFmtId="38" fontId="5" fillId="0" borderId="96" xfId="49" applyFont="1" applyBorder="1" applyAlignment="1">
      <alignment horizontal="center" vertical="center"/>
    </xf>
    <xf numFmtId="180" fontId="5" fillId="0" borderId="11" xfId="49" applyNumberFormat="1" applyFont="1" applyBorder="1" applyAlignment="1">
      <alignment horizontal="center" vertical="center" wrapText="1"/>
    </xf>
    <xf numFmtId="180" fontId="5" fillId="0" borderId="10" xfId="49" applyNumberFormat="1" applyFont="1" applyBorder="1" applyAlignment="1">
      <alignment horizontal="center" vertical="center"/>
    </xf>
    <xf numFmtId="179" fontId="8" fillId="0" borderId="39" xfId="49" applyNumberFormat="1" applyFont="1" applyBorder="1" applyAlignment="1">
      <alignment horizontal="center" vertical="center" wrapText="1"/>
    </xf>
    <xf numFmtId="179" fontId="8" fillId="0" borderId="42" xfId="49" applyNumberFormat="1" applyFont="1" applyBorder="1" applyAlignment="1">
      <alignment horizontal="center" vertical="center"/>
    </xf>
    <xf numFmtId="179" fontId="8" fillId="0" borderId="0" xfId="49" applyNumberFormat="1" applyFont="1" applyBorder="1" applyAlignment="1">
      <alignment horizontal="center" vertical="center"/>
    </xf>
    <xf numFmtId="38" fontId="8" fillId="0" borderId="170" xfId="49" applyFont="1" applyBorder="1" applyAlignment="1">
      <alignment horizontal="left" vertical="center" wrapText="1"/>
    </xf>
    <xf numFmtId="38" fontId="8" fillId="0" borderId="171" xfId="49" applyFont="1" applyBorder="1" applyAlignment="1">
      <alignment horizontal="left" vertical="center"/>
    </xf>
    <xf numFmtId="38" fontId="8" fillId="0" borderId="37" xfId="49" applyFont="1" applyBorder="1" applyAlignment="1">
      <alignment horizontal="center" vertical="center" wrapText="1"/>
    </xf>
    <xf numFmtId="38" fontId="8" fillId="0" borderId="40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 wrapText="1"/>
    </xf>
    <xf numFmtId="38" fontId="8" fillId="0" borderId="41" xfId="49" applyFont="1" applyBorder="1" applyAlignment="1">
      <alignment horizontal="center" vertical="center"/>
    </xf>
    <xf numFmtId="38" fontId="5" fillId="0" borderId="172" xfId="49" applyFont="1" applyBorder="1" applyAlignment="1">
      <alignment horizontal="left" vertical="center" wrapText="1"/>
    </xf>
    <xf numFmtId="38" fontId="5" fillId="0" borderId="173" xfId="49" applyFont="1" applyBorder="1" applyAlignment="1">
      <alignment horizontal="left" vertical="center"/>
    </xf>
    <xf numFmtId="38" fontId="11" fillId="0" borderId="20" xfId="49" applyFont="1" applyBorder="1" applyAlignment="1">
      <alignment horizontal="center" vertical="center" wrapText="1"/>
    </xf>
    <xf numFmtId="38" fontId="11" fillId="0" borderId="10" xfId="49" applyFont="1" applyBorder="1" applyAlignment="1">
      <alignment horizontal="center" vertical="center" wrapText="1"/>
    </xf>
    <xf numFmtId="38" fontId="11" fillId="0" borderId="139" xfId="49" applyFont="1" applyBorder="1" applyAlignment="1">
      <alignment horizontal="center" vertical="center"/>
    </xf>
    <xf numFmtId="38" fontId="11" fillId="0" borderId="81" xfId="49" applyFont="1" applyBorder="1" applyAlignment="1">
      <alignment horizontal="center" vertical="center"/>
    </xf>
    <xf numFmtId="38" fontId="11" fillId="0" borderId="21" xfId="49" applyFont="1" applyBorder="1" applyAlignment="1">
      <alignment horizontal="center" vertical="center" wrapText="1"/>
    </xf>
    <xf numFmtId="38" fontId="11" fillId="0" borderId="21" xfId="49" applyFont="1" applyBorder="1" applyAlignment="1">
      <alignment horizontal="center" vertical="center"/>
    </xf>
    <xf numFmtId="38" fontId="13" fillId="0" borderId="66" xfId="49" applyFont="1" applyBorder="1" applyAlignment="1">
      <alignment horizontal="center" vertical="center" wrapText="1"/>
    </xf>
    <xf numFmtId="38" fontId="35" fillId="0" borderId="174" xfId="49" applyFont="1" applyBorder="1" applyAlignment="1">
      <alignment/>
    </xf>
    <xf numFmtId="38" fontId="35" fillId="0" borderId="144" xfId="49" applyFont="1" applyBorder="1" applyAlignment="1">
      <alignment/>
    </xf>
    <xf numFmtId="38" fontId="11" fillId="0" borderId="18" xfId="49" applyFont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38" fontId="11" fillId="0" borderId="38" xfId="49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38" fontId="12" fillId="0" borderId="175" xfId="49" applyFont="1" applyBorder="1" applyAlignment="1">
      <alignment/>
    </xf>
    <xf numFmtId="38" fontId="11" fillId="0" borderId="10" xfId="49" applyFont="1" applyBorder="1" applyAlignment="1">
      <alignment horizontal="center" vertical="center"/>
    </xf>
    <xf numFmtId="38" fontId="11" fillId="0" borderId="93" xfId="49" applyFont="1" applyBorder="1" applyAlignment="1">
      <alignment horizontal="center" vertical="center" wrapText="1"/>
    </xf>
    <xf numFmtId="38" fontId="11" fillId="0" borderId="93" xfId="49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4" fillId="0" borderId="0" xfId="0" applyFont="1" applyFill="1" applyAlignment="1">
      <alignment horizontal="left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4" fillId="0" borderId="0" xfId="0" applyFont="1" applyFill="1" applyAlignment="1">
      <alignment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11" fillId="0" borderId="14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02" fontId="8" fillId="0" borderId="0" xfId="0" applyNumberFormat="1" applyFont="1" applyAlignment="1">
      <alignment/>
    </xf>
    <xf numFmtId="202" fontId="34" fillId="0" borderId="0" xfId="0" applyNumberFormat="1" applyFont="1" applyAlignment="1">
      <alignment horizontal="left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177" xfId="0" applyFont="1" applyFill="1" applyBorder="1" applyAlignment="1">
      <alignment horizontal="center" vertical="center" wrapText="1"/>
    </xf>
    <xf numFmtId="0" fontId="22" fillId="0" borderId="139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78" xfId="0" applyFont="1" applyFill="1" applyBorder="1" applyAlignment="1">
      <alignment horizontal="center" vertical="center" wrapText="1"/>
    </xf>
    <xf numFmtId="0" fontId="22" fillId="0" borderId="179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7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2" fillId="0" borderId="18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2" fillId="0" borderId="18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22" fillId="0" borderId="56" xfId="65" applyFont="1" applyBorder="1" applyAlignment="1">
      <alignment horizontal="center" vertical="center" wrapText="1"/>
      <protection/>
    </xf>
    <xf numFmtId="0" fontId="22" fillId="0" borderId="41" xfId="65" applyFont="1" applyBorder="1" applyAlignment="1">
      <alignment horizontal="center" vertical="center" wrapText="1"/>
      <protection/>
    </xf>
    <xf numFmtId="0" fontId="11" fillId="0" borderId="57" xfId="0" applyFont="1" applyBorder="1" applyAlignment="1">
      <alignment horizontal="center"/>
    </xf>
    <xf numFmtId="0" fontId="11" fillId="0" borderId="139" xfId="65" applyFont="1" applyBorder="1" applyAlignment="1">
      <alignment horizontal="center" vertical="center" wrapText="1"/>
      <protection/>
    </xf>
    <xf numFmtId="0" fontId="11" fillId="0" borderId="42" xfId="65" applyFont="1" applyBorder="1" applyAlignment="1">
      <alignment horizontal="center" vertical="center" wrapText="1"/>
      <protection/>
    </xf>
    <xf numFmtId="0" fontId="22" fillId="0" borderId="139" xfId="65" applyFont="1" applyBorder="1" applyAlignment="1">
      <alignment horizontal="center" vertical="center" wrapText="1"/>
      <protection/>
    </xf>
    <xf numFmtId="0" fontId="22" fillId="0" borderId="42" xfId="65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left" wrapText="1"/>
    </xf>
    <xf numFmtId="0" fontId="11" fillId="0" borderId="37" xfId="65" applyFont="1" applyBorder="1" applyAlignment="1">
      <alignment horizontal="center" vertical="center" wrapText="1"/>
      <protection/>
    </xf>
    <xf numFmtId="0" fontId="11" fillId="0" borderId="23" xfId="65" applyFont="1" applyBorder="1" applyAlignment="1">
      <alignment horizontal="center" vertical="center" wrapText="1"/>
      <protection/>
    </xf>
    <xf numFmtId="0" fontId="11" fillId="0" borderId="40" xfId="65" applyFont="1" applyBorder="1" applyAlignment="1">
      <alignment horizontal="center" vertical="center" wrapText="1"/>
      <protection/>
    </xf>
    <xf numFmtId="0" fontId="11" fillId="0" borderId="39" xfId="65" applyFont="1" applyBorder="1" applyAlignment="1">
      <alignment horizontal="center" vertical="center" wrapText="1"/>
      <protection/>
    </xf>
    <xf numFmtId="0" fontId="11" fillId="0" borderId="59" xfId="65" applyFont="1" applyBorder="1" applyAlignment="1">
      <alignment horizontal="center" vertical="center" wrapText="1"/>
      <protection/>
    </xf>
    <xf numFmtId="0" fontId="11" fillId="0" borderId="32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56" xfId="65" applyFont="1" applyBorder="1" applyAlignment="1">
      <alignment horizontal="center" vertical="center" wrapText="1"/>
      <protection/>
    </xf>
    <xf numFmtId="0" fontId="11" fillId="0" borderId="44" xfId="65" applyFont="1" applyBorder="1" applyAlignment="1">
      <alignment horizontal="center" vertical="center" wrapText="1"/>
      <protection/>
    </xf>
    <xf numFmtId="0" fontId="11" fillId="0" borderId="41" xfId="65" applyFont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0" borderId="49" xfId="65" applyFont="1" applyBorder="1" applyAlignment="1">
      <alignment horizontal="center" vertical="center" wrapText="1"/>
      <protection/>
    </xf>
    <xf numFmtId="0" fontId="33" fillId="0" borderId="42" xfId="65" applyFont="1" applyBorder="1" applyAlignment="1">
      <alignment horizontal="center" vertical="center" wrapText="1"/>
      <protection/>
    </xf>
    <xf numFmtId="202" fontId="22" fillId="0" borderId="143" xfId="0" applyNumberFormat="1" applyFont="1" applyBorder="1" applyAlignment="1">
      <alignment horizontal="right" vertical="center"/>
    </xf>
    <xf numFmtId="202" fontId="22" fillId="0" borderId="11" xfId="0" applyNumberFormat="1" applyFont="1" applyBorder="1" applyAlignment="1">
      <alignment horizontal="center" vertical="center"/>
    </xf>
    <xf numFmtId="202" fontId="22" fillId="0" borderId="10" xfId="0" applyNumberFormat="1" applyFont="1" applyBorder="1" applyAlignment="1">
      <alignment horizontal="center" vertical="center"/>
    </xf>
    <xf numFmtId="206" fontId="22" fillId="0" borderId="11" xfId="0" applyNumberFormat="1" applyFont="1" applyBorder="1" applyAlignment="1">
      <alignment horizontal="center" vertical="center" wrapText="1"/>
    </xf>
    <xf numFmtId="206" fontId="22" fillId="0" borderId="10" xfId="0" applyNumberFormat="1" applyFont="1" applyBorder="1" applyAlignment="1">
      <alignment horizontal="center" vertical="center"/>
    </xf>
    <xf numFmtId="202" fontId="22" fillId="0" borderId="182" xfId="0" applyNumberFormat="1" applyFont="1" applyBorder="1" applyAlignment="1">
      <alignment horizontal="left" vertical="center" wrapText="1"/>
    </xf>
    <xf numFmtId="202" fontId="22" fillId="0" borderId="183" xfId="0" applyNumberFormat="1" applyFont="1" applyBorder="1" applyAlignment="1">
      <alignment horizontal="left" vertical="center" wrapText="1"/>
    </xf>
    <xf numFmtId="202" fontId="22" fillId="0" borderId="184" xfId="0" applyNumberFormat="1" applyFont="1" applyBorder="1" applyAlignment="1">
      <alignment horizontal="left" vertical="center" wrapText="1"/>
    </xf>
    <xf numFmtId="202" fontId="22" fillId="0" borderId="185" xfId="0" applyNumberFormat="1" applyFont="1" applyBorder="1" applyAlignment="1">
      <alignment horizontal="left" vertical="center" wrapText="1"/>
    </xf>
    <xf numFmtId="202" fontId="22" fillId="0" borderId="20" xfId="0" applyNumberFormat="1" applyFont="1" applyBorder="1" applyAlignment="1">
      <alignment horizontal="center" vertical="center" wrapText="1"/>
    </xf>
    <xf numFmtId="202" fontId="22" fillId="0" borderId="21" xfId="0" applyNumberFormat="1" applyFont="1" applyBorder="1" applyAlignment="1">
      <alignment horizontal="center" vertical="center"/>
    </xf>
    <xf numFmtId="179" fontId="22" fillId="0" borderId="11" xfId="0" applyNumberFormat="1" applyFont="1" applyBorder="1" applyAlignment="1">
      <alignment horizontal="center" vertical="center"/>
    </xf>
    <xf numFmtId="179" fontId="22" fillId="0" borderId="10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/>
    </xf>
    <xf numFmtId="202" fontId="22" fillId="0" borderId="11" xfId="0" applyNumberFormat="1" applyFont="1" applyBorder="1" applyAlignment="1">
      <alignment horizontal="center" vertical="center" wrapText="1"/>
    </xf>
    <xf numFmtId="38" fontId="22" fillId="0" borderId="11" xfId="49" applyFont="1" applyBorder="1" applyAlignment="1">
      <alignment horizontal="center" vertical="center"/>
    </xf>
    <xf numFmtId="38" fontId="22" fillId="0" borderId="182" xfId="49" applyFont="1" applyBorder="1" applyAlignment="1">
      <alignment horizontal="left" vertical="center" wrapText="1"/>
    </xf>
    <xf numFmtId="38" fontId="22" fillId="0" borderId="183" xfId="49" applyFont="1" applyBorder="1" applyAlignment="1">
      <alignment horizontal="left" vertical="center" wrapText="1"/>
    </xf>
    <xf numFmtId="38" fontId="22" fillId="0" borderId="184" xfId="49" applyFont="1" applyBorder="1" applyAlignment="1">
      <alignment horizontal="left" vertical="center" wrapText="1"/>
    </xf>
    <xf numFmtId="38" fontId="22" fillId="0" borderId="185" xfId="49" applyFont="1" applyBorder="1" applyAlignment="1">
      <alignment horizontal="left" vertical="center" wrapText="1"/>
    </xf>
    <xf numFmtId="38" fontId="22" fillId="0" borderId="20" xfId="49" applyFont="1" applyBorder="1" applyAlignment="1">
      <alignment horizontal="center" vertical="center"/>
    </xf>
    <xf numFmtId="38" fontId="11" fillId="0" borderId="182" xfId="49" applyFont="1" applyBorder="1" applyAlignment="1">
      <alignment horizontal="left" vertical="center" wrapText="1"/>
    </xf>
    <xf numFmtId="38" fontId="11" fillId="0" borderId="183" xfId="49" applyFont="1" applyBorder="1" applyAlignment="1">
      <alignment horizontal="left" vertical="center" wrapText="1"/>
    </xf>
    <xf numFmtId="38" fontId="11" fillId="0" borderId="184" xfId="49" applyFont="1" applyBorder="1" applyAlignment="1">
      <alignment horizontal="left" vertical="center" wrapText="1"/>
    </xf>
    <xf numFmtId="38" fontId="11" fillId="0" borderId="185" xfId="49" applyFont="1" applyBorder="1" applyAlignment="1">
      <alignment horizontal="left" vertical="center" wrapText="1"/>
    </xf>
    <xf numFmtId="38" fontId="11" fillId="0" borderId="20" xfId="49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38" fontId="34" fillId="0" borderId="0" xfId="49" applyFont="1" applyAlignment="1">
      <alignment vertical="center" wrapText="1"/>
    </xf>
    <xf numFmtId="0" fontId="0" fillId="0" borderId="0" xfId="0" applyFont="1" applyAlignment="1">
      <alignment vertical="center" wrapText="1"/>
    </xf>
    <xf numFmtId="38" fontId="13" fillId="0" borderId="10" xfId="49" applyFont="1" applyBorder="1" applyAlignment="1">
      <alignment horizontal="center" vertical="center" wrapText="1"/>
    </xf>
    <xf numFmtId="38" fontId="13" fillId="0" borderId="10" xfId="49" applyFont="1" applyBorder="1" applyAlignment="1">
      <alignment horizontal="center" vertical="center"/>
    </xf>
    <xf numFmtId="38" fontId="13" fillId="0" borderId="39" xfId="49" applyFont="1" applyBorder="1" applyAlignment="1">
      <alignment horizontal="center" vertical="center" wrapText="1"/>
    </xf>
    <xf numFmtId="38" fontId="13" fillId="0" borderId="59" xfId="49" applyFont="1" applyBorder="1" applyAlignment="1">
      <alignment horizontal="center" vertical="center"/>
    </xf>
    <xf numFmtId="38" fontId="13" fillId="0" borderId="42" xfId="49" applyFont="1" applyBorder="1" applyAlignment="1">
      <alignment horizontal="center" vertical="center"/>
    </xf>
    <xf numFmtId="38" fontId="13" fillId="0" borderId="186" xfId="49" applyFont="1" applyBorder="1" applyAlignment="1">
      <alignment horizontal="left" vertical="center" wrapText="1"/>
    </xf>
    <xf numFmtId="38" fontId="13" fillId="0" borderId="187" xfId="49" applyFont="1" applyBorder="1" applyAlignment="1">
      <alignment horizontal="left" vertical="center" wrapText="1"/>
    </xf>
    <xf numFmtId="38" fontId="13" fillId="0" borderId="188" xfId="49" applyFont="1" applyBorder="1" applyAlignment="1">
      <alignment horizontal="left" vertical="center" wrapText="1"/>
    </xf>
    <xf numFmtId="38" fontId="13" fillId="0" borderId="189" xfId="49" applyFont="1" applyBorder="1" applyAlignment="1">
      <alignment horizontal="left" vertical="center" wrapText="1"/>
    </xf>
    <xf numFmtId="38" fontId="13" fillId="0" borderId="190" xfId="49" applyFont="1" applyBorder="1" applyAlignment="1">
      <alignment horizontal="left" vertical="center" wrapText="1"/>
    </xf>
    <xf numFmtId="38" fontId="13" fillId="0" borderId="191" xfId="49" applyFont="1" applyBorder="1" applyAlignment="1">
      <alignment horizontal="left" vertical="center" wrapText="1"/>
    </xf>
    <xf numFmtId="38" fontId="13" fillId="0" borderId="11" xfId="49" applyFont="1" applyBorder="1" applyAlignment="1">
      <alignment horizontal="center" vertical="center"/>
    </xf>
    <xf numFmtId="40" fontId="13" fillId="0" borderId="10" xfId="49" applyNumberFormat="1" applyFont="1" applyBorder="1" applyAlignment="1">
      <alignment horizontal="center" vertical="center" wrapText="1"/>
    </xf>
    <xf numFmtId="40" fontId="13" fillId="0" borderId="10" xfId="49" applyNumberFormat="1" applyFont="1" applyBorder="1" applyAlignment="1">
      <alignment horizontal="center" vertical="center"/>
    </xf>
    <xf numFmtId="0" fontId="11" fillId="0" borderId="39" xfId="62" applyFont="1" applyBorder="1" applyAlignment="1">
      <alignment horizontal="center" vertical="center" wrapText="1"/>
      <protection/>
    </xf>
    <xf numFmtId="0" fontId="11" fillId="0" borderId="143" xfId="62" applyFont="1" applyBorder="1" applyAlignment="1">
      <alignment horizontal="center" vertical="center" wrapText="1"/>
      <protection/>
    </xf>
    <xf numFmtId="0" fontId="11" fillId="0" borderId="42" xfId="62" applyFont="1" applyBorder="1" applyAlignment="1">
      <alignment horizontal="center" vertical="center" wrapText="1"/>
      <protection/>
    </xf>
    <xf numFmtId="0" fontId="11" fillId="0" borderId="62" xfId="62" applyFont="1" applyBorder="1" applyAlignment="1">
      <alignment horizontal="center" vertical="center" wrapText="1"/>
      <protection/>
    </xf>
    <xf numFmtId="0" fontId="11" fillId="0" borderId="40" xfId="62" applyFont="1" applyBorder="1" applyAlignment="1">
      <alignment horizontal="center" vertical="center" wrapText="1"/>
      <protection/>
    </xf>
    <xf numFmtId="0" fontId="11" fillId="0" borderId="56" xfId="62" applyFont="1" applyBorder="1" applyAlignment="1">
      <alignment horizontal="center" vertical="center" wrapText="1"/>
      <protection/>
    </xf>
    <xf numFmtId="0" fontId="11" fillId="0" borderId="41" xfId="62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11" fillId="0" borderId="139" xfId="62" applyFont="1" applyBorder="1" applyAlignment="1">
      <alignment horizontal="center" vertical="center" wrapText="1"/>
      <protection/>
    </xf>
    <xf numFmtId="0" fontId="11" fillId="0" borderId="186" xfId="62" applyFont="1" applyBorder="1" applyAlignment="1">
      <alignment horizontal="left" vertical="center" wrapText="1"/>
      <protection/>
    </xf>
    <xf numFmtId="0" fontId="11" fillId="0" borderId="187" xfId="62" applyFont="1" applyBorder="1" applyAlignment="1">
      <alignment horizontal="left" vertical="center" wrapText="1"/>
      <protection/>
    </xf>
    <xf numFmtId="0" fontId="11" fillId="0" borderId="188" xfId="62" applyFont="1" applyBorder="1" applyAlignment="1">
      <alignment horizontal="left" vertical="center" wrapText="1"/>
      <protection/>
    </xf>
    <xf numFmtId="0" fontId="11" fillId="0" borderId="189" xfId="62" applyFont="1" applyBorder="1" applyAlignment="1">
      <alignment horizontal="left" vertical="center" wrapText="1"/>
      <protection/>
    </xf>
    <xf numFmtId="0" fontId="11" fillId="0" borderId="190" xfId="62" applyFont="1" applyBorder="1" applyAlignment="1">
      <alignment horizontal="left" vertical="center" wrapText="1"/>
      <protection/>
    </xf>
    <xf numFmtId="0" fontId="11" fillId="0" borderId="191" xfId="62" applyFont="1" applyBorder="1" applyAlignment="1">
      <alignment horizontal="left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11" fillId="0" borderId="44" xfId="62" applyFont="1" applyBorder="1" applyAlignment="1">
      <alignment horizontal="center" vertical="center" wrapText="1"/>
      <protection/>
    </xf>
    <xf numFmtId="179" fontId="11" fillId="0" borderId="11" xfId="62" applyNumberFormat="1" applyFont="1" applyBorder="1" applyAlignment="1">
      <alignment horizontal="center" vertical="center" wrapText="1"/>
      <protection/>
    </xf>
    <xf numFmtId="179" fontId="11" fillId="0" borderId="10" xfId="6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8" fontId="13" fillId="0" borderId="11" xfId="49" applyFont="1" applyBorder="1" applyAlignment="1">
      <alignment horizontal="center" vertical="center" wrapText="1"/>
    </xf>
    <xf numFmtId="38" fontId="13" fillId="0" borderId="182" xfId="49" applyFont="1" applyBorder="1" applyAlignment="1">
      <alignment horizontal="left" vertical="center" wrapText="1"/>
    </xf>
    <xf numFmtId="38" fontId="13" fillId="0" borderId="183" xfId="49" applyFont="1" applyBorder="1" applyAlignment="1">
      <alignment horizontal="left" vertical="center" wrapText="1"/>
    </xf>
    <xf numFmtId="38" fontId="13" fillId="0" borderId="184" xfId="49" applyFont="1" applyBorder="1" applyAlignment="1">
      <alignment horizontal="left" vertical="center" wrapText="1"/>
    </xf>
    <xf numFmtId="38" fontId="13" fillId="0" borderId="185" xfId="49" applyFont="1" applyBorder="1" applyAlignment="1">
      <alignment horizontal="left" vertical="center" wrapText="1"/>
    </xf>
    <xf numFmtId="38" fontId="13" fillId="0" borderId="21" xfId="49" applyFont="1" applyBorder="1" applyAlignment="1">
      <alignment horizontal="center" vertical="center" wrapText="1"/>
    </xf>
    <xf numFmtId="38" fontId="13" fillId="0" borderId="32" xfId="49" applyFont="1" applyBorder="1" applyAlignment="1">
      <alignment horizontal="center" vertical="center" wrapText="1"/>
    </xf>
    <xf numFmtId="38" fontId="13" fillId="0" borderId="18" xfId="49" applyFont="1" applyBorder="1" applyAlignment="1">
      <alignment horizontal="center" vertical="center" wrapText="1"/>
    </xf>
    <xf numFmtId="38" fontId="14" fillId="0" borderId="38" xfId="49" applyFont="1" applyBorder="1" applyAlignment="1">
      <alignment horizontal="center" wrapText="1"/>
    </xf>
    <xf numFmtId="38" fontId="14" fillId="0" borderId="41" xfId="49" applyFont="1" applyBorder="1" applyAlignment="1">
      <alignment horizontal="center" wrapText="1"/>
    </xf>
    <xf numFmtId="38" fontId="11" fillId="0" borderId="32" xfId="49" applyFont="1" applyBorder="1" applyAlignment="1">
      <alignment horizontal="center" vertical="center"/>
    </xf>
    <xf numFmtId="38" fontId="14" fillId="0" borderId="66" xfId="49" applyFont="1" applyBorder="1" applyAlignment="1">
      <alignment horizontal="center" vertical="center"/>
    </xf>
    <xf numFmtId="38" fontId="14" fillId="0" borderId="32" xfId="49" applyFont="1" applyBorder="1" applyAlignment="1">
      <alignment horizontal="center" vertical="center"/>
    </xf>
    <xf numFmtId="38" fontId="14" fillId="0" borderId="18" xfId="49" applyFont="1" applyBorder="1" applyAlignment="1">
      <alignment horizontal="center" vertical="center"/>
    </xf>
    <xf numFmtId="38" fontId="22" fillId="0" borderId="32" xfId="49" applyFont="1" applyBorder="1" applyAlignment="1">
      <alignment horizontal="center" vertical="center"/>
    </xf>
    <xf numFmtId="38" fontId="22" fillId="0" borderId="18" xfId="49" applyFont="1" applyBorder="1" applyAlignment="1">
      <alignment horizontal="center" vertical="center"/>
    </xf>
    <xf numFmtId="202" fontId="22" fillId="0" borderId="139" xfId="0" applyNumberFormat="1" applyFont="1" applyBorder="1" applyAlignment="1">
      <alignment horizontal="center" vertical="center"/>
    </xf>
    <xf numFmtId="202" fontId="22" fillId="0" borderId="42" xfId="0" applyNumberFormat="1" applyFont="1" applyBorder="1" applyAlignment="1">
      <alignment horizontal="center" vertical="center"/>
    </xf>
    <xf numFmtId="202" fontId="22" fillId="0" borderId="20" xfId="0" applyNumberFormat="1" applyFont="1" applyBorder="1" applyAlignment="1">
      <alignment horizontal="center" vertical="center"/>
    </xf>
    <xf numFmtId="202" fontId="22" fillId="0" borderId="32" xfId="0" applyNumberFormat="1" applyFont="1" applyBorder="1" applyAlignment="1">
      <alignment horizontal="center" vertical="center"/>
    </xf>
    <xf numFmtId="202" fontId="22" fillId="0" borderId="18" xfId="0" applyNumberFormat="1" applyFont="1" applyBorder="1" applyAlignment="1">
      <alignment horizontal="center" vertical="center"/>
    </xf>
    <xf numFmtId="202" fontId="22" fillId="0" borderId="62" xfId="0" applyNumberFormat="1" applyFont="1" applyBorder="1" applyAlignment="1">
      <alignment horizontal="center" vertical="center"/>
    </xf>
    <xf numFmtId="202" fontId="22" fillId="0" borderId="40" xfId="0" applyNumberFormat="1" applyFont="1" applyBorder="1" applyAlignment="1">
      <alignment horizontal="center" vertical="center"/>
    </xf>
    <xf numFmtId="202" fontId="22" fillId="0" borderId="44" xfId="0" applyNumberFormat="1" applyFont="1" applyBorder="1" applyAlignment="1">
      <alignment horizontal="center" vertical="center"/>
    </xf>
    <xf numFmtId="202" fontId="22" fillId="0" borderId="41" xfId="0" applyNumberFormat="1" applyFont="1" applyBorder="1" applyAlignment="1">
      <alignment horizontal="center" vertical="center"/>
    </xf>
    <xf numFmtId="202" fontId="22" fillId="0" borderId="191" xfId="0" applyNumberFormat="1" applyFont="1" applyBorder="1" applyAlignment="1">
      <alignment horizontal="left" vertical="center" wrapText="1"/>
    </xf>
    <xf numFmtId="202" fontId="22" fillId="0" borderId="192" xfId="0" applyNumberFormat="1" applyFont="1" applyBorder="1" applyAlignment="1">
      <alignment horizontal="left" vertical="center" wrapText="1"/>
    </xf>
    <xf numFmtId="38" fontId="34" fillId="0" borderId="0" xfId="49" applyFont="1" applyAlignment="1">
      <alignment horizontal="left" vertical="center"/>
    </xf>
    <xf numFmtId="38" fontId="13" fillId="0" borderId="193" xfId="49" applyFont="1" applyBorder="1" applyAlignment="1">
      <alignment horizontal="left" vertical="top" wrapText="1"/>
    </xf>
    <xf numFmtId="38" fontId="13" fillId="0" borderId="184" xfId="49" applyFont="1" applyBorder="1" applyAlignment="1">
      <alignment horizontal="left" vertical="top" wrapText="1"/>
    </xf>
    <xf numFmtId="38" fontId="13" fillId="0" borderId="143" xfId="49" applyFont="1" applyBorder="1" applyAlignment="1">
      <alignment horizontal="righ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～ 作成中" xfId="62"/>
    <cellStyle name="標準_JB16" xfId="63"/>
    <cellStyle name="標準_リンクを作成する" xfId="64"/>
    <cellStyle name="標準_新" xfId="65"/>
    <cellStyle name="標準_第7表" xfId="66"/>
    <cellStyle name="標準_本編表１～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2095500" cy="37147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0075"/>
          <a:ext cx="2085975" cy="75247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57150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600075"/>
          <a:ext cx="2066925" cy="371475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9525</xdr:colOff>
      <xdr:row>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0075"/>
          <a:ext cx="2085975" cy="752475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19050</xdr:rowOff>
    </xdr:from>
    <xdr:to>
      <xdr:col>19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734300" y="60960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19050</xdr:rowOff>
    </xdr:from>
    <xdr:to>
      <xdr:col>23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2287250" y="60960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8486775" y="60960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19050</xdr:rowOff>
    </xdr:from>
    <xdr:to>
      <xdr:col>30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4258925" y="60960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25968;&#23383;&#12481;&#12455;&#12483;&#12463;&#29992;PDF\&#34920;X1&#12288;&#20462;&#27491;&#29256;&#12288;&#22833;&#259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4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8.875" style="496" bestFit="1" customWidth="1"/>
    <col min="2" max="2" width="5.00390625" style="467" bestFit="1" customWidth="1"/>
    <col min="3" max="16384" width="9.00390625" style="467" customWidth="1"/>
  </cols>
  <sheetData>
    <row r="1" spans="1:3" s="458" customFormat="1" ht="19.5" customHeight="1">
      <c r="A1" s="527" t="s">
        <v>886</v>
      </c>
      <c r="B1" s="456"/>
      <c r="C1" s="457"/>
    </row>
    <row r="2" spans="1:3" s="458" customFormat="1" ht="18.75" customHeight="1">
      <c r="A2" s="526" t="s">
        <v>522</v>
      </c>
      <c r="B2" s="456"/>
      <c r="C2" s="457"/>
    </row>
    <row r="3" spans="1:3" s="458" customFormat="1" ht="18.75" customHeight="1">
      <c r="A3" s="456"/>
      <c r="B3" s="459"/>
      <c r="C3" s="457"/>
    </row>
    <row r="4" spans="1:3" s="462" customFormat="1" ht="18.75" customHeight="1">
      <c r="A4" s="1073" t="s">
        <v>1009</v>
      </c>
      <c r="B4" s="460" t="s">
        <v>947</v>
      </c>
      <c r="C4" s="461"/>
    </row>
    <row r="5" spans="1:3" s="462" customFormat="1" ht="18.75" customHeight="1">
      <c r="A5" s="1073" t="s">
        <v>885</v>
      </c>
      <c r="B5" s="460" t="s">
        <v>948</v>
      </c>
      <c r="C5" s="461"/>
    </row>
    <row r="6" spans="1:3" s="462" customFormat="1" ht="18.75" customHeight="1">
      <c r="A6" s="1073" t="s">
        <v>1010</v>
      </c>
      <c r="B6" s="460" t="s">
        <v>550</v>
      </c>
      <c r="C6" s="461"/>
    </row>
    <row r="7" spans="1:3" s="462" customFormat="1" ht="18.75" customHeight="1">
      <c r="A7" s="1073" t="s">
        <v>1011</v>
      </c>
      <c r="B7" s="460" t="s">
        <v>550</v>
      </c>
      <c r="C7" s="461"/>
    </row>
    <row r="8" spans="1:3" s="464" customFormat="1" ht="18.75" customHeight="1">
      <c r="A8" s="1073" t="s">
        <v>1046</v>
      </c>
      <c r="B8" s="460" t="s">
        <v>949</v>
      </c>
      <c r="C8" s="463"/>
    </row>
    <row r="9" spans="1:3" s="464" customFormat="1" ht="18.75" customHeight="1">
      <c r="A9" s="1073" t="s">
        <v>1048</v>
      </c>
      <c r="B9" s="460" t="s">
        <v>950</v>
      </c>
      <c r="C9" s="463"/>
    </row>
    <row r="10" spans="1:3" s="464" customFormat="1" ht="18.75" customHeight="1">
      <c r="A10" s="1073" t="s">
        <v>1047</v>
      </c>
      <c r="B10" s="460" t="s">
        <v>951</v>
      </c>
      <c r="C10" s="463"/>
    </row>
    <row r="11" spans="1:3" s="464" customFormat="1" ht="18.75" customHeight="1">
      <c r="A11" s="1073" t="s">
        <v>1049</v>
      </c>
      <c r="B11" s="460" t="s">
        <v>952</v>
      </c>
      <c r="C11" s="463"/>
    </row>
    <row r="12" spans="1:3" s="464" customFormat="1" ht="18.75" customHeight="1">
      <c r="A12" s="1073" t="s">
        <v>1050</v>
      </c>
      <c r="B12" s="460" t="s">
        <v>953</v>
      </c>
      <c r="C12" s="463"/>
    </row>
    <row r="13" spans="1:3" s="464" customFormat="1" ht="33.75" customHeight="1">
      <c r="A13" s="1074" t="s">
        <v>1051</v>
      </c>
      <c r="B13" s="460" t="s">
        <v>954</v>
      </c>
      <c r="C13" s="465"/>
    </row>
    <row r="14" spans="1:3" s="464" customFormat="1" ht="18.75" customHeight="1">
      <c r="A14" s="1073" t="s">
        <v>1052</v>
      </c>
      <c r="B14" s="460" t="s">
        <v>955</v>
      </c>
      <c r="C14" s="463"/>
    </row>
    <row r="15" spans="1:3" s="464" customFormat="1" ht="33.75" customHeight="1">
      <c r="A15" s="1074" t="s">
        <v>1192</v>
      </c>
      <c r="B15" s="661" t="s">
        <v>956</v>
      </c>
      <c r="C15" s="465"/>
    </row>
    <row r="16" spans="1:3" s="464" customFormat="1" ht="18.75" customHeight="1">
      <c r="A16" s="1073" t="s">
        <v>1053</v>
      </c>
      <c r="B16" s="460" t="s">
        <v>957</v>
      </c>
      <c r="C16" s="463"/>
    </row>
    <row r="17" spans="1:3" s="464" customFormat="1" ht="33.75" customHeight="1">
      <c r="A17" s="1074" t="s">
        <v>1074</v>
      </c>
      <c r="B17" s="460" t="s">
        <v>958</v>
      </c>
      <c r="C17" s="463"/>
    </row>
    <row r="18" spans="1:3" s="464" customFormat="1" ht="18.75" customHeight="1">
      <c r="A18" s="1073" t="s">
        <v>1113</v>
      </c>
      <c r="B18" s="460" t="s">
        <v>959</v>
      </c>
      <c r="C18" s="463"/>
    </row>
    <row r="19" spans="1:3" s="464" customFormat="1" ht="18.75" customHeight="1">
      <c r="A19" s="1073" t="s">
        <v>1060</v>
      </c>
      <c r="B19" s="460" t="s">
        <v>551</v>
      </c>
      <c r="C19" s="463"/>
    </row>
    <row r="20" spans="1:3" s="464" customFormat="1" ht="18.75" customHeight="1">
      <c r="A20" s="1073" t="s">
        <v>1054</v>
      </c>
      <c r="B20" s="460" t="s">
        <v>960</v>
      </c>
      <c r="C20" s="463"/>
    </row>
    <row r="21" spans="1:3" s="464" customFormat="1" ht="18.75" customHeight="1">
      <c r="A21" s="1073" t="s">
        <v>1063</v>
      </c>
      <c r="B21" s="460" t="s">
        <v>961</v>
      </c>
      <c r="C21" s="463"/>
    </row>
    <row r="22" spans="1:3" s="464" customFormat="1" ht="18.75" customHeight="1">
      <c r="A22" s="1073" t="s">
        <v>1055</v>
      </c>
      <c r="B22" s="460" t="s">
        <v>962</v>
      </c>
      <c r="C22" s="463"/>
    </row>
    <row r="23" spans="1:3" s="495" customFormat="1" ht="18.75" customHeight="1">
      <c r="A23" s="1075" t="s">
        <v>1138</v>
      </c>
      <c r="B23" s="460" t="s">
        <v>963</v>
      </c>
      <c r="C23" s="494"/>
    </row>
    <row r="24" spans="1:3" s="464" customFormat="1" ht="18.75" customHeight="1">
      <c r="A24" s="1075" t="s">
        <v>1139</v>
      </c>
      <c r="B24" s="460" t="s">
        <v>964</v>
      </c>
      <c r="C24" s="463"/>
    </row>
    <row r="25" spans="1:3" s="464" customFormat="1" ht="33.75" customHeight="1">
      <c r="A25" s="1075" t="s">
        <v>1045</v>
      </c>
      <c r="B25" s="459" t="s">
        <v>965</v>
      </c>
      <c r="C25" s="463"/>
    </row>
    <row r="26" spans="1:3" s="464" customFormat="1" ht="18.75" customHeight="1">
      <c r="A26" s="456" t="s">
        <v>966</v>
      </c>
      <c r="B26" s="466"/>
      <c r="C26" s="465"/>
    </row>
    <row r="27" spans="1:3" s="464" customFormat="1" ht="18.75" customHeight="1">
      <c r="A27" s="1073" t="s">
        <v>1057</v>
      </c>
      <c r="B27" s="460" t="s">
        <v>552</v>
      </c>
      <c r="C27" s="463"/>
    </row>
    <row r="28" spans="1:3" s="464" customFormat="1" ht="18.75" customHeight="1">
      <c r="A28" s="1073" t="s">
        <v>1056</v>
      </c>
      <c r="B28" s="460" t="s">
        <v>967</v>
      </c>
      <c r="C28" s="463"/>
    </row>
    <row r="29" spans="1:3" s="464" customFormat="1" ht="18.75" customHeight="1">
      <c r="A29" s="1073" t="s">
        <v>1001</v>
      </c>
      <c r="B29" s="460" t="s">
        <v>553</v>
      </c>
      <c r="C29" s="463"/>
    </row>
    <row r="30" spans="1:3" s="464" customFormat="1" ht="33.75" customHeight="1">
      <c r="A30" s="1075" t="s">
        <v>1058</v>
      </c>
      <c r="B30" s="460" t="s">
        <v>968</v>
      </c>
      <c r="C30" s="463"/>
    </row>
    <row r="31" spans="1:3" s="464" customFormat="1" ht="18.75" customHeight="1">
      <c r="A31" s="1073" t="s">
        <v>1059</v>
      </c>
      <c r="B31" s="460" t="s">
        <v>969</v>
      </c>
      <c r="C31" s="463"/>
    </row>
    <row r="32" spans="1:3" s="464" customFormat="1" ht="18.75" customHeight="1">
      <c r="A32" s="1073" t="s">
        <v>1191</v>
      </c>
      <c r="B32" s="460" t="s">
        <v>970</v>
      </c>
      <c r="C32" s="465"/>
    </row>
    <row r="33" spans="1:3" s="464" customFormat="1" ht="18.75" customHeight="1">
      <c r="A33" s="1073" t="s">
        <v>1061</v>
      </c>
      <c r="B33" s="460" t="s">
        <v>971</v>
      </c>
      <c r="C33" s="463"/>
    </row>
    <row r="34" spans="1:3" s="464" customFormat="1" ht="18.75" customHeight="1">
      <c r="A34" s="1073" t="s">
        <v>1062</v>
      </c>
      <c r="B34" s="460" t="s">
        <v>972</v>
      </c>
      <c r="C34" s="463"/>
    </row>
    <row r="35" spans="1:3" s="464" customFormat="1" ht="18.75" customHeight="1">
      <c r="A35" s="1073" t="s">
        <v>1064</v>
      </c>
      <c r="B35" s="460" t="s">
        <v>554</v>
      </c>
      <c r="C35" s="463"/>
    </row>
    <row r="36" spans="1:2" ht="18.75" customHeight="1">
      <c r="A36" s="1076" t="s">
        <v>1065</v>
      </c>
      <c r="B36" s="460" t="s">
        <v>973</v>
      </c>
    </row>
    <row r="37" spans="1:2" ht="18.75" customHeight="1">
      <c r="A37" s="1076" t="s">
        <v>1066</v>
      </c>
      <c r="B37" s="460" t="s">
        <v>974</v>
      </c>
    </row>
    <row r="38" spans="1:2" ht="18.75" customHeight="1">
      <c r="A38" s="1076" t="s">
        <v>1088</v>
      </c>
      <c r="B38" s="460" t="s">
        <v>1043</v>
      </c>
    </row>
    <row r="39" spans="1:2" ht="18.75" customHeight="1">
      <c r="A39" s="1076" t="s">
        <v>1041</v>
      </c>
      <c r="B39" s="460" t="s">
        <v>1044</v>
      </c>
    </row>
    <row r="40" spans="1:2" ht="18.75" customHeight="1">
      <c r="A40" s="1076" t="s">
        <v>1042</v>
      </c>
      <c r="B40" s="460" t="s">
        <v>1173</v>
      </c>
    </row>
    <row r="41" spans="1:2" ht="18.75" customHeight="1">
      <c r="A41" s="1076" t="s">
        <v>1106</v>
      </c>
      <c r="B41" s="460" t="s">
        <v>1174</v>
      </c>
    </row>
  </sheetData>
  <sheetProtection/>
  <hyperlinks>
    <hyperlink ref="A4" location="'1'!A1" display="１　人口の推移（大正９年～令和２年）･･･････････････････････････････････････････････････････"/>
    <hyperlink ref="A5" location="'2 '!A1" display="２　人口構造の推移（平成１２年～令和２年）･････････････････････････････････････････････････"/>
    <hyperlink ref="A6" location="'3'!A1" display="３　人口集中地区人口等の推移（昭和６０年～令和２年）･･･････････････････････････････････････"/>
    <hyperlink ref="A7" location="'4'!A1" display="４　昼間人口等の推移（昭和６０年～令和２年）･･･････････････････････････････････････････････"/>
    <hyperlink ref="A8" location="'5'!A1" display="５　男女、年齢別人口（平成７年～令和２年）･････････････････････････････････････････････････"/>
    <hyperlink ref="A9" location="'6'!A1" display="６　男女、年齢（５歳階級）、配偶関係別人口（１５歳以上）･･･････････････････････････････････"/>
    <hyperlink ref="A10" location="'7'!A1" display="７　男女、年齢（５歳階級）、労働力状態別人口（１５歳以上）･････････････････････････････････"/>
    <hyperlink ref="A11" location="'8'!A1" display="８　世帯人員の人数別一般世帯数及び一般世帯人員　･･･････････････････････････････････････････"/>
    <hyperlink ref="A12" location="'9'!A1" display="９　施設等の世帯の種類、世帯人員の人数別施設等の世帯数及び世帯人員　･･･････････････････････"/>
    <hyperlink ref="A13" location="'10'!A1" display="'10'!A1"/>
    <hyperlink ref="A14" location="'11'!A1" display="１１　世帯の家族類型別一般世帯数及び一般世帯人員　･････････････････････････････････････････"/>
    <hyperlink ref="A15" location="'12'!A1" display="'12'!A1"/>
    <hyperlink ref="A16" location="'13'!A1" display="１３　世帯人員の人数、住宅の所有の関係別住宅に住む６５歳以上世帯員のいる一般世帯数　･･･････"/>
    <hyperlink ref="A17" location="'14'!A1" display="'14'!A1"/>
    <hyperlink ref="A18" location="'15'!A1" display="１５　夫の年齢（５歳階級）、妻の年齢（５歳階級）別夫婦のみの世帯数（一般世帯）･････････････"/>
    <hyperlink ref="A19" location="'16'!A1" display="１６　世帯の経済構成別一般世帯数、一般世帯人員、就業者数及び１世帯当たり人員　･････････････"/>
    <hyperlink ref="A20" location="'17'!A1" display="１７　男女、従業上の地位、産業（大分類）別就業者数（１５歳以上）･･･････････････････････････"/>
    <hyperlink ref="A21" location="'18'!A1" display="１８　男女、年齢（５歳階級）、職業（大分類）別就業者数（１５歳以上就業者）･････････････････"/>
    <hyperlink ref="A22" location="'19'!A1" display="１９　男女、年齢（５歳階級）、常住地又は従業地・通学地別人口及び就業者数　･････････････････"/>
    <hyperlink ref="A23" location="'20'!A1" display="２０　就業・通学、従業・通学市区町村別１５歳以上就業者数及び１５歳以上通学者数　･･･････････"/>
    <hyperlink ref="A24" location="'21'!A1" display="２１　就業・通学、常住市区町村別１５歳以上就業者数及び１５歳以上通学者数　･････････････････"/>
    <hyperlink ref="A25" location="'22'!A1" display="'22'!A1"/>
    <hyperlink ref="A27" location="'23-1'!A1" display="　２３－１　男女別人口、世帯数、世帯人員、性比、人口密度　･････････････････････････････････"/>
    <hyperlink ref="A28" location="'23-2'!A1" display="　２３－２　男女、年齢（５歳階級）別人口　･････････････････････････････････････････････････"/>
    <hyperlink ref="A29" location="'23-3'!A1" display="　２３－３　年齢（３区分）別人口、人口構成比及び年齢構造指数　･････････････････････････････"/>
    <hyperlink ref="A30" location="'23-4'!A1" display="'23-4'!A1"/>
    <hyperlink ref="A31" location="'23-5'!A1" display="　２３－５　世帯の家族類型、世帯員の年齢による世帯の種類別一般世帯数　･････････････････････"/>
    <hyperlink ref="A32" location="'23-6'!A1" display="　２３－６　住居の所有の関係別一般世帯数、一般世帯人員及び１世帯当たり人員　･･･････････････"/>
    <hyperlink ref="A33" location="'23-7 '!A1" display="　２３－７　男女、労働力状態別人口（１５歳以上）･･･････････････････････････････････････････"/>
    <hyperlink ref="A34" location="'23-8'!A1" display="　２３－８　男女、従業上の地位別就業者数（１５歳以上）･････････････････････････････････････"/>
    <hyperlink ref="A35" location="'23-9'!A1" display="　２３－９　産業（大分類）別就業者数（１５歳以上）･････････････････････････････････････････"/>
    <hyperlink ref="A36" location="'23-10'!A1" display="　２３－１０　男女、居住期間別人口　･･･････････････････････････････････････････････････････"/>
    <hyperlink ref="A37" location="'23-11'!A1" display="　２３－１１　男女、５年前の常住地別人口  ･････････････････････････････････････････････････"/>
    <hyperlink ref="A38" location="'23-12'!A1" display="　２３－１２　男女別人口、世帯数　･･･････････････････････････････････････････････････････"/>
    <hyperlink ref="A39" location="'23-13'!A1" display="　２３－１３　男女、在学か否かの別・最終卒業学校の種類別人口（１５歳以上）･････････････････"/>
    <hyperlink ref="A40" location="'23-14'!A1" display="　２３－１４　男女、在学学校・未就学の種類別人口　･････････････････････････････････････････"/>
    <hyperlink ref="A41" location="'23-15'!A1" display="　２３－１５　利用交通手段別通勤者・通学者数（１５歳以上）･････････････････････････････････"/>
  </hyperlinks>
  <printOptions/>
  <pageMargins left="0.5905511811023623" right="0.5905511811023623" top="0.7874015748031497" bottom="0.5905511811023623" header="0.5118110236220472" footer="0.31496062992125984"/>
  <pageSetup firstPageNumber="1" useFirstPageNumber="1"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00390625" style="9" customWidth="1"/>
    <col min="2" max="11" width="6.50390625" style="9" customWidth="1"/>
    <col min="12" max="16384" width="9.00390625" style="9" customWidth="1"/>
  </cols>
  <sheetData>
    <row r="1" ht="13.5">
      <c r="A1" s="1077" t="s">
        <v>1188</v>
      </c>
    </row>
    <row r="3" ht="13.5">
      <c r="A3" s="669" t="s">
        <v>1071</v>
      </c>
    </row>
    <row r="4" ht="6" customHeight="1"/>
    <row r="5" spans="1:11" s="100" customFormat="1" ht="19.5" customHeight="1">
      <c r="A5" s="1135" t="s">
        <v>762</v>
      </c>
      <c r="B5" s="1135" t="s">
        <v>763</v>
      </c>
      <c r="C5" s="1137"/>
      <c r="D5" s="1137"/>
      <c r="E5" s="1137"/>
      <c r="F5" s="1137"/>
      <c r="G5" s="1137" t="s">
        <v>764</v>
      </c>
      <c r="H5" s="1137"/>
      <c r="I5" s="1137"/>
      <c r="J5" s="1137"/>
      <c r="K5" s="1133"/>
    </row>
    <row r="6" spans="1:11" ht="57" customHeight="1">
      <c r="A6" s="1141"/>
      <c r="B6" s="91" t="s">
        <v>765</v>
      </c>
      <c r="C6" s="101" t="s">
        <v>772</v>
      </c>
      <c r="D6" s="102" t="s">
        <v>766</v>
      </c>
      <c r="E6" s="102" t="s">
        <v>767</v>
      </c>
      <c r="F6" s="102" t="s">
        <v>768</v>
      </c>
      <c r="G6" s="89" t="s">
        <v>765</v>
      </c>
      <c r="H6" s="101" t="s">
        <v>773</v>
      </c>
      <c r="I6" s="102" t="s">
        <v>766</v>
      </c>
      <c r="J6" s="102" t="s">
        <v>767</v>
      </c>
      <c r="K6" s="718" t="s">
        <v>768</v>
      </c>
    </row>
    <row r="7" spans="1:11" ht="30" customHeight="1">
      <c r="A7" s="716" t="s">
        <v>646</v>
      </c>
      <c r="B7" s="923">
        <v>47</v>
      </c>
      <c r="C7" s="924">
        <v>16</v>
      </c>
      <c r="D7" s="924">
        <v>16</v>
      </c>
      <c r="E7" s="924">
        <v>8</v>
      </c>
      <c r="F7" s="925">
        <v>7</v>
      </c>
      <c r="G7" s="923">
        <v>1274</v>
      </c>
      <c r="H7" s="924">
        <v>28</v>
      </c>
      <c r="I7" s="924">
        <v>255</v>
      </c>
      <c r="J7" s="924">
        <v>321</v>
      </c>
      <c r="K7" s="924">
        <v>670</v>
      </c>
    </row>
    <row r="8" spans="1:11" ht="30" customHeight="1">
      <c r="A8" s="716" t="s">
        <v>1184</v>
      </c>
      <c r="B8" s="926">
        <v>2</v>
      </c>
      <c r="C8" s="926" t="s">
        <v>679</v>
      </c>
      <c r="D8" s="926">
        <v>2</v>
      </c>
      <c r="E8" s="926" t="s">
        <v>679</v>
      </c>
      <c r="F8" s="927" t="s">
        <v>679</v>
      </c>
      <c r="G8" s="926">
        <v>38</v>
      </c>
      <c r="H8" s="926" t="s">
        <v>679</v>
      </c>
      <c r="I8" s="926">
        <v>38</v>
      </c>
      <c r="J8" s="926" t="s">
        <v>679</v>
      </c>
      <c r="K8" s="926" t="s">
        <v>679</v>
      </c>
    </row>
    <row r="9" spans="1:11" ht="30" customHeight="1">
      <c r="A9" s="716" t="s">
        <v>769</v>
      </c>
      <c r="B9" s="926">
        <v>2</v>
      </c>
      <c r="C9" s="926">
        <v>2</v>
      </c>
      <c r="D9" s="926" t="s">
        <v>679</v>
      </c>
      <c r="E9" s="926" t="s">
        <v>679</v>
      </c>
      <c r="F9" s="927" t="s">
        <v>679</v>
      </c>
      <c r="G9" s="926">
        <v>7</v>
      </c>
      <c r="H9" s="926">
        <v>7</v>
      </c>
      <c r="I9" s="926" t="s">
        <v>679</v>
      </c>
      <c r="J9" s="926" t="s">
        <v>679</v>
      </c>
      <c r="K9" s="926" t="s">
        <v>679</v>
      </c>
    </row>
    <row r="10" spans="1:11" ht="30" customHeight="1">
      <c r="A10" s="716" t="s">
        <v>1185</v>
      </c>
      <c r="B10" s="926">
        <v>31</v>
      </c>
      <c r="C10" s="926">
        <v>2</v>
      </c>
      <c r="D10" s="926">
        <v>14</v>
      </c>
      <c r="E10" s="926">
        <v>8</v>
      </c>
      <c r="F10" s="927">
        <v>7</v>
      </c>
      <c r="G10" s="923">
        <v>1215</v>
      </c>
      <c r="H10" s="926">
        <v>7</v>
      </c>
      <c r="I10" s="926">
        <v>217</v>
      </c>
      <c r="J10" s="926">
        <v>321</v>
      </c>
      <c r="K10" s="926">
        <v>670</v>
      </c>
    </row>
    <row r="11" spans="1:11" ht="30" customHeight="1">
      <c r="A11" s="716" t="s">
        <v>1186</v>
      </c>
      <c r="B11" s="926" t="s">
        <v>679</v>
      </c>
      <c r="C11" s="926" t="s">
        <v>679</v>
      </c>
      <c r="D11" s="926" t="s">
        <v>679</v>
      </c>
      <c r="E11" s="926" t="s">
        <v>679</v>
      </c>
      <c r="F11" s="927" t="s">
        <v>679</v>
      </c>
      <c r="G11" s="926" t="s">
        <v>679</v>
      </c>
      <c r="H11" s="926" t="s">
        <v>679</v>
      </c>
      <c r="I11" s="926" t="s">
        <v>679</v>
      </c>
      <c r="J11" s="926" t="s">
        <v>679</v>
      </c>
      <c r="K11" s="926" t="s">
        <v>679</v>
      </c>
    </row>
    <row r="12" spans="1:11" ht="30" customHeight="1">
      <c r="A12" s="716" t="s">
        <v>770</v>
      </c>
      <c r="B12" s="926" t="s">
        <v>679</v>
      </c>
      <c r="C12" s="926" t="s">
        <v>679</v>
      </c>
      <c r="D12" s="926" t="s">
        <v>679</v>
      </c>
      <c r="E12" s="926" t="s">
        <v>679</v>
      </c>
      <c r="F12" s="927" t="s">
        <v>679</v>
      </c>
      <c r="G12" s="926" t="s">
        <v>679</v>
      </c>
      <c r="H12" s="926" t="s">
        <v>679</v>
      </c>
      <c r="I12" s="926" t="s">
        <v>679</v>
      </c>
      <c r="J12" s="926" t="s">
        <v>679</v>
      </c>
      <c r="K12" s="926" t="s">
        <v>679</v>
      </c>
    </row>
    <row r="13" spans="1:11" ht="30" customHeight="1">
      <c r="A13" s="717" t="s">
        <v>771</v>
      </c>
      <c r="B13" s="928">
        <v>12</v>
      </c>
      <c r="C13" s="928">
        <v>12</v>
      </c>
      <c r="D13" s="928" t="s">
        <v>679</v>
      </c>
      <c r="E13" s="928" t="s">
        <v>679</v>
      </c>
      <c r="F13" s="929" t="s">
        <v>679</v>
      </c>
      <c r="G13" s="928">
        <v>14</v>
      </c>
      <c r="H13" s="928">
        <v>14</v>
      </c>
      <c r="I13" s="928" t="s">
        <v>679</v>
      </c>
      <c r="J13" s="928" t="s">
        <v>679</v>
      </c>
      <c r="K13" s="928" t="s">
        <v>679</v>
      </c>
    </row>
  </sheetData>
  <sheetProtection/>
  <mergeCells count="3">
    <mergeCell ref="A5:A6"/>
    <mergeCell ref="B5:F5"/>
    <mergeCell ref="G5:K5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625" style="103" customWidth="1"/>
    <col min="2" max="9" width="7.625" style="103" customWidth="1"/>
    <col min="10" max="16384" width="9.00390625" style="103" customWidth="1"/>
  </cols>
  <sheetData>
    <row r="1" ht="13.5">
      <c r="A1" s="1077" t="s">
        <v>1188</v>
      </c>
    </row>
    <row r="3" spans="1:9" ht="33" customHeight="1">
      <c r="A3" s="1142" t="s">
        <v>1187</v>
      </c>
      <c r="B3" s="1142"/>
      <c r="C3" s="1142"/>
      <c r="D3" s="1142"/>
      <c r="E3" s="1142"/>
      <c r="F3" s="1142"/>
      <c r="G3" s="1142"/>
      <c r="H3" s="1142"/>
      <c r="I3" s="1142"/>
    </row>
    <row r="4" spans="1:9" ht="6" customHeight="1">
      <c r="A4" s="492"/>
      <c r="B4" s="492"/>
      <c r="C4" s="492"/>
      <c r="D4" s="492"/>
      <c r="E4" s="492"/>
      <c r="F4" s="492"/>
      <c r="G4" s="492"/>
      <c r="H4" s="492"/>
      <c r="I4" s="492"/>
    </row>
    <row r="5" spans="1:9" ht="19.5" customHeight="1">
      <c r="A5" s="1143" t="s">
        <v>774</v>
      </c>
      <c r="B5" s="1145" t="s">
        <v>646</v>
      </c>
      <c r="C5" s="1145" t="s">
        <v>1183</v>
      </c>
      <c r="D5" s="1145"/>
      <c r="E5" s="1145"/>
      <c r="F5" s="1145"/>
      <c r="G5" s="1145"/>
      <c r="H5" s="1145"/>
      <c r="I5" s="1147"/>
    </row>
    <row r="6" spans="1:9" ht="32.25" customHeight="1">
      <c r="A6" s="1144"/>
      <c r="B6" s="1146"/>
      <c r="C6" s="1035" t="s">
        <v>775</v>
      </c>
      <c r="D6" s="1035" t="s">
        <v>776</v>
      </c>
      <c r="E6" s="1035" t="s">
        <v>777</v>
      </c>
      <c r="F6" s="1035" t="s">
        <v>778</v>
      </c>
      <c r="G6" s="1035" t="s">
        <v>781</v>
      </c>
      <c r="H6" s="1035" t="s">
        <v>782</v>
      </c>
      <c r="I6" s="1036" t="s">
        <v>783</v>
      </c>
    </row>
    <row r="7" spans="1:9" ht="19.5" customHeight="1">
      <c r="A7" s="1037"/>
      <c r="B7" s="1038"/>
      <c r="C7" s="1039"/>
      <c r="D7" s="1040"/>
      <c r="E7" s="1040"/>
      <c r="F7" s="1040"/>
      <c r="G7" s="1040"/>
      <c r="H7" s="1040"/>
      <c r="I7" s="1041"/>
    </row>
    <row r="8" spans="1:11" ht="19.5" customHeight="1">
      <c r="A8" s="1042" t="s">
        <v>784</v>
      </c>
      <c r="B8" s="1043">
        <v>42475</v>
      </c>
      <c r="C8" s="1044">
        <v>14703</v>
      </c>
      <c r="D8" s="1045">
        <v>13692</v>
      </c>
      <c r="E8" s="1045">
        <v>7461</v>
      </c>
      <c r="F8" s="1045">
        <v>5188</v>
      </c>
      <c r="G8" s="1045">
        <v>1208</v>
      </c>
      <c r="H8" s="1045">
        <v>186</v>
      </c>
      <c r="I8" s="1046">
        <v>37</v>
      </c>
      <c r="K8"/>
    </row>
    <row r="9" spans="1:11" ht="19.5" customHeight="1">
      <c r="A9" s="1042" t="s">
        <v>785</v>
      </c>
      <c r="B9" s="1043">
        <v>92648</v>
      </c>
      <c r="C9" s="1044">
        <v>14703</v>
      </c>
      <c r="D9" s="1045">
        <f>D8*2</f>
        <v>27384</v>
      </c>
      <c r="E9" s="1045">
        <f>E8*3</f>
        <v>22383</v>
      </c>
      <c r="F9" s="1045">
        <f>F8*4</f>
        <v>20752</v>
      </c>
      <c r="G9" s="1045">
        <f>G8*5</f>
        <v>6040</v>
      </c>
      <c r="H9" s="1045">
        <f>H8*6</f>
        <v>1116</v>
      </c>
      <c r="I9" s="1046">
        <v>270</v>
      </c>
      <c r="J9" s="555"/>
      <c r="K9"/>
    </row>
    <row r="10" spans="1:11" ht="19.5" customHeight="1">
      <c r="A10" s="1047"/>
      <c r="B10" s="1048"/>
      <c r="C10" s="1049"/>
      <c r="D10" s="1050"/>
      <c r="E10" s="1050"/>
      <c r="F10" s="1050"/>
      <c r="G10" s="1050"/>
      <c r="H10" s="1050"/>
      <c r="I10" s="1051"/>
      <c r="K10"/>
    </row>
    <row r="11" spans="1:11" ht="19.5" customHeight="1">
      <c r="A11" s="1052" t="s">
        <v>701</v>
      </c>
      <c r="B11" s="1048"/>
      <c r="C11" s="1049"/>
      <c r="D11" s="1050"/>
      <c r="E11" s="1050"/>
      <c r="F11" s="1050"/>
      <c r="G11" s="1050"/>
      <c r="H11" s="1050"/>
      <c r="I11" s="1051"/>
      <c r="K11"/>
    </row>
    <row r="12" spans="1:11" ht="19.5" customHeight="1">
      <c r="A12" s="1052" t="s">
        <v>786</v>
      </c>
      <c r="B12" s="1048"/>
      <c r="C12" s="1049"/>
      <c r="D12" s="1050"/>
      <c r="E12" s="1050"/>
      <c r="F12" s="1050"/>
      <c r="G12" s="1050"/>
      <c r="H12" s="1050"/>
      <c r="I12" s="1051"/>
      <c r="K12"/>
    </row>
    <row r="13" spans="1:11" ht="19.5" customHeight="1">
      <c r="A13" s="1053" t="s">
        <v>787</v>
      </c>
      <c r="B13" s="1043">
        <v>3050</v>
      </c>
      <c r="C13" s="1054" t="s">
        <v>679</v>
      </c>
      <c r="D13" s="1045">
        <v>69</v>
      </c>
      <c r="E13" s="1045">
        <v>1211</v>
      </c>
      <c r="F13" s="1045">
        <v>1269</v>
      </c>
      <c r="G13" s="1045">
        <v>414</v>
      </c>
      <c r="H13" s="1045">
        <v>70</v>
      </c>
      <c r="I13" s="1046">
        <v>17</v>
      </c>
      <c r="J13" s="555"/>
      <c r="K13"/>
    </row>
    <row r="14" spans="1:10" ht="19.5" customHeight="1">
      <c r="A14" s="1053" t="s">
        <v>788</v>
      </c>
      <c r="B14" s="1043">
        <v>11462</v>
      </c>
      <c r="C14" s="1044" t="s">
        <v>373</v>
      </c>
      <c r="D14" s="1045">
        <f>D13*2</f>
        <v>138</v>
      </c>
      <c r="E14" s="1045">
        <f>E13*3</f>
        <v>3633</v>
      </c>
      <c r="F14" s="1045">
        <f>F13*4</f>
        <v>5076</v>
      </c>
      <c r="G14" s="1045">
        <f>G13*5</f>
        <v>2070</v>
      </c>
      <c r="H14" s="1045">
        <f>H13*6</f>
        <v>420</v>
      </c>
      <c r="I14" s="1046">
        <v>125</v>
      </c>
      <c r="J14" s="555"/>
    </row>
    <row r="15" spans="1:9" ht="19.5" customHeight="1">
      <c r="A15" s="1053" t="s">
        <v>561</v>
      </c>
      <c r="B15" s="1043">
        <v>3886</v>
      </c>
      <c r="C15" s="1054" t="s">
        <v>679</v>
      </c>
      <c r="D15" s="1045">
        <v>69</v>
      </c>
      <c r="E15" s="1045">
        <v>1230</v>
      </c>
      <c r="F15" s="1045">
        <v>1842</v>
      </c>
      <c r="G15" s="1045">
        <v>607</v>
      </c>
      <c r="H15" s="1045">
        <v>114</v>
      </c>
      <c r="I15" s="1046">
        <v>24</v>
      </c>
    </row>
    <row r="16" spans="1:9" ht="19.5" customHeight="1">
      <c r="A16" s="1053"/>
      <c r="B16" s="1048"/>
      <c r="C16" s="1049"/>
      <c r="D16" s="1050"/>
      <c r="E16" s="1050"/>
      <c r="F16" s="1050"/>
      <c r="G16" s="1050"/>
      <c r="H16" s="1050"/>
      <c r="I16" s="1051"/>
    </row>
    <row r="17" spans="1:9" ht="19.5" customHeight="1">
      <c r="A17" s="1053" t="s">
        <v>789</v>
      </c>
      <c r="B17" s="1048"/>
      <c r="C17" s="1049"/>
      <c r="D17" s="1050"/>
      <c r="E17" s="1050"/>
      <c r="F17" s="1050"/>
      <c r="G17" s="1050"/>
      <c r="H17" s="1050"/>
      <c r="I17" s="1051"/>
    </row>
    <row r="18" spans="1:9" ht="19.5" customHeight="1">
      <c r="A18" s="1053" t="s">
        <v>787</v>
      </c>
      <c r="B18" s="1043">
        <v>8669</v>
      </c>
      <c r="C18" s="1044">
        <v>5</v>
      </c>
      <c r="D18" s="1045">
        <v>458</v>
      </c>
      <c r="E18" s="1045">
        <v>3131</v>
      </c>
      <c r="F18" s="1045">
        <v>3820</v>
      </c>
      <c r="G18" s="1045">
        <v>1058</v>
      </c>
      <c r="H18" s="1045">
        <v>162</v>
      </c>
      <c r="I18" s="1046">
        <v>35</v>
      </c>
    </row>
    <row r="19" spans="1:10" ht="19.5" customHeight="1">
      <c r="A19" s="1053" t="s">
        <v>788</v>
      </c>
      <c r="B19" s="1043">
        <v>32112</v>
      </c>
      <c r="C19" s="1044">
        <v>5</v>
      </c>
      <c r="D19" s="1045">
        <f>D18*2</f>
        <v>916</v>
      </c>
      <c r="E19" s="1045">
        <f>E18*3</f>
        <v>9393</v>
      </c>
      <c r="F19" s="1045">
        <f>F18*4</f>
        <v>15280</v>
      </c>
      <c r="G19" s="1045">
        <f>G18*5</f>
        <v>5290</v>
      </c>
      <c r="H19" s="1045">
        <f>H18*6</f>
        <v>972</v>
      </c>
      <c r="I19" s="1046">
        <v>256</v>
      </c>
      <c r="J19" s="555"/>
    </row>
    <row r="20" spans="1:10" ht="19.5" customHeight="1">
      <c r="A20" s="1053" t="s">
        <v>560</v>
      </c>
      <c r="B20" s="1043">
        <v>14075</v>
      </c>
      <c r="C20" s="1044">
        <v>5</v>
      </c>
      <c r="D20" s="1045">
        <v>458</v>
      </c>
      <c r="E20" s="1045">
        <v>3450</v>
      </c>
      <c r="F20" s="1045">
        <v>6928</v>
      </c>
      <c r="G20" s="1045">
        <v>2651</v>
      </c>
      <c r="H20" s="1045">
        <v>463</v>
      </c>
      <c r="I20" s="1046">
        <v>120</v>
      </c>
      <c r="J20" s="555"/>
    </row>
    <row r="21" spans="1:9" ht="19.5" customHeight="1">
      <c r="A21" s="1055"/>
      <c r="B21" s="1056"/>
      <c r="C21" s="1057"/>
      <c r="D21" s="1058"/>
      <c r="E21" s="1058"/>
      <c r="F21" s="1058"/>
      <c r="G21" s="1058"/>
      <c r="H21" s="1058"/>
      <c r="I21" s="1059"/>
    </row>
  </sheetData>
  <sheetProtection/>
  <mergeCells count="4">
    <mergeCell ref="A3:I3"/>
    <mergeCell ref="A5:A6"/>
    <mergeCell ref="B5:B6"/>
    <mergeCell ref="C5:I5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375" style="492" customWidth="1"/>
    <col min="2" max="4" width="10.625" style="492" customWidth="1"/>
    <col min="5" max="11" width="10.625" style="556" customWidth="1"/>
    <col min="12" max="16384" width="9.00390625" style="492" customWidth="1"/>
  </cols>
  <sheetData>
    <row r="1" ht="13.5">
      <c r="A1" s="1077" t="s">
        <v>1188</v>
      </c>
    </row>
    <row r="3" ht="13.5" customHeight="1">
      <c r="A3" s="671" t="s">
        <v>1072</v>
      </c>
    </row>
    <row r="4" ht="6" customHeight="1"/>
    <row r="5" spans="1:11" ht="34.5" customHeight="1">
      <c r="A5" s="1150" t="s">
        <v>673</v>
      </c>
      <c r="B5" s="1152" t="s">
        <v>790</v>
      </c>
      <c r="C5" s="1152" t="s">
        <v>791</v>
      </c>
      <c r="D5" s="557" t="s">
        <v>792</v>
      </c>
      <c r="E5" s="558" t="s">
        <v>558</v>
      </c>
      <c r="F5" s="559"/>
      <c r="G5" s="1148" t="s">
        <v>559</v>
      </c>
      <c r="H5" s="1154"/>
      <c r="I5" s="1154"/>
      <c r="J5" s="1148" t="s">
        <v>793</v>
      </c>
      <c r="K5" s="1149"/>
    </row>
    <row r="6" spans="1:11" ht="34.5" customHeight="1">
      <c r="A6" s="1151"/>
      <c r="B6" s="1153"/>
      <c r="C6" s="1153"/>
      <c r="D6" s="593" t="s">
        <v>794</v>
      </c>
      <c r="E6" s="560" t="s">
        <v>749</v>
      </c>
      <c r="F6" s="433" t="s">
        <v>556</v>
      </c>
      <c r="G6" s="433" t="s">
        <v>794</v>
      </c>
      <c r="H6" s="433" t="s">
        <v>749</v>
      </c>
      <c r="I6" s="433" t="s">
        <v>557</v>
      </c>
      <c r="J6" s="493" t="s">
        <v>794</v>
      </c>
      <c r="K6" s="561" t="s">
        <v>749</v>
      </c>
    </row>
    <row r="7" spans="1:11" ht="21.75" customHeight="1">
      <c r="A7" s="562"/>
      <c r="B7" s="563"/>
      <c r="C7" s="564"/>
      <c r="D7" s="566"/>
      <c r="E7" s="565"/>
      <c r="F7" s="564"/>
      <c r="G7" s="564"/>
      <c r="H7" s="564"/>
      <c r="I7" s="564"/>
      <c r="J7" s="564"/>
      <c r="K7" s="566"/>
    </row>
    <row r="8" spans="1:11" ht="21.75" customHeight="1">
      <c r="A8" s="432" t="s">
        <v>795</v>
      </c>
      <c r="B8" s="104">
        <v>42475</v>
      </c>
      <c r="C8" s="105">
        <v>92648</v>
      </c>
      <c r="D8" s="106">
        <v>3050</v>
      </c>
      <c r="E8" s="107">
        <v>11462</v>
      </c>
      <c r="F8" s="105">
        <v>3886</v>
      </c>
      <c r="G8" s="105">
        <v>8669</v>
      </c>
      <c r="H8" s="105">
        <v>32112</v>
      </c>
      <c r="I8" s="105">
        <v>14075</v>
      </c>
      <c r="J8" s="105">
        <v>723</v>
      </c>
      <c r="K8" s="106">
        <v>3163</v>
      </c>
    </row>
    <row r="9" spans="1:11" ht="10.5" customHeight="1">
      <c r="A9" s="432"/>
      <c r="B9" s="567"/>
      <c r="C9" s="568"/>
      <c r="D9" s="571"/>
      <c r="E9" s="570"/>
      <c r="F9" s="569"/>
      <c r="G9" s="569"/>
      <c r="H9" s="569"/>
      <c r="I9" s="569"/>
      <c r="J9" s="569"/>
      <c r="K9" s="571"/>
    </row>
    <row r="10" spans="1:11" ht="21.75" customHeight="1">
      <c r="A10" s="432" t="s">
        <v>813</v>
      </c>
      <c r="B10" s="572">
        <v>27596</v>
      </c>
      <c r="C10" s="105">
        <v>77519</v>
      </c>
      <c r="D10" s="574">
        <v>3043</v>
      </c>
      <c r="E10" s="573">
        <v>11432</v>
      </c>
      <c r="F10" s="568">
        <v>3878</v>
      </c>
      <c r="G10" s="568">
        <v>8645</v>
      </c>
      <c r="H10" s="568">
        <v>32031</v>
      </c>
      <c r="I10" s="568">
        <v>14041</v>
      </c>
      <c r="J10" s="568">
        <v>721</v>
      </c>
      <c r="K10" s="574">
        <v>3153</v>
      </c>
    </row>
    <row r="11" spans="1:11" ht="10.5" customHeight="1">
      <c r="A11" s="432"/>
      <c r="B11" s="567"/>
      <c r="C11" s="568"/>
      <c r="D11" s="571"/>
      <c r="E11" s="570"/>
      <c r="F11" s="569"/>
      <c r="G11" s="569"/>
      <c r="H11" s="569"/>
      <c r="I11" s="569"/>
      <c r="J11" s="569"/>
      <c r="K11" s="571"/>
    </row>
    <row r="12" spans="1:11" ht="21.75" customHeight="1">
      <c r="A12" s="432" t="s">
        <v>796</v>
      </c>
      <c r="B12" s="104">
        <v>26204</v>
      </c>
      <c r="C12" s="105">
        <v>72559</v>
      </c>
      <c r="D12" s="106">
        <v>2928</v>
      </c>
      <c r="E12" s="107">
        <v>10869</v>
      </c>
      <c r="F12" s="105">
        <v>3736</v>
      </c>
      <c r="G12" s="105">
        <v>8197</v>
      </c>
      <c r="H12" s="105">
        <v>30000</v>
      </c>
      <c r="I12" s="105">
        <v>13386</v>
      </c>
      <c r="J12" s="575" t="s">
        <v>679</v>
      </c>
      <c r="K12" s="575" t="s">
        <v>679</v>
      </c>
    </row>
    <row r="13" spans="1:11" ht="21.75" customHeight="1">
      <c r="A13" s="432" t="s">
        <v>797</v>
      </c>
      <c r="B13" s="572">
        <v>10329</v>
      </c>
      <c r="C13" s="105">
        <v>20658</v>
      </c>
      <c r="D13" s="719" t="s">
        <v>679</v>
      </c>
      <c r="E13" s="577" t="s">
        <v>679</v>
      </c>
      <c r="F13" s="576" t="s">
        <v>679</v>
      </c>
      <c r="G13" s="576" t="s">
        <v>679</v>
      </c>
      <c r="H13" s="576" t="s">
        <v>679</v>
      </c>
      <c r="I13" s="576" t="s">
        <v>679</v>
      </c>
      <c r="J13" s="575" t="s">
        <v>679</v>
      </c>
      <c r="K13" s="575" t="s">
        <v>679</v>
      </c>
    </row>
    <row r="14" spans="1:11" ht="21.75" customHeight="1">
      <c r="A14" s="432" t="s">
        <v>798</v>
      </c>
      <c r="B14" s="104">
        <v>11807</v>
      </c>
      <c r="C14" s="105">
        <v>42453</v>
      </c>
      <c r="D14" s="106">
        <v>2778</v>
      </c>
      <c r="E14" s="107">
        <v>10467</v>
      </c>
      <c r="F14" s="105">
        <v>3563</v>
      </c>
      <c r="G14" s="105">
        <v>7158</v>
      </c>
      <c r="H14" s="105">
        <v>27177</v>
      </c>
      <c r="I14" s="105">
        <v>11849</v>
      </c>
      <c r="J14" s="575" t="s">
        <v>679</v>
      </c>
      <c r="K14" s="575" t="s">
        <v>679</v>
      </c>
    </row>
    <row r="15" spans="1:11" ht="21.75" customHeight="1">
      <c r="A15" s="432" t="s">
        <v>799</v>
      </c>
      <c r="B15" s="104">
        <v>474</v>
      </c>
      <c r="C15" s="105">
        <v>1073</v>
      </c>
      <c r="D15" s="575">
        <v>9</v>
      </c>
      <c r="E15" s="578">
        <v>21</v>
      </c>
      <c r="F15" s="575">
        <v>9</v>
      </c>
      <c r="G15" s="575">
        <v>77</v>
      </c>
      <c r="H15" s="575">
        <v>198</v>
      </c>
      <c r="I15" s="575">
        <v>108</v>
      </c>
      <c r="J15" s="575" t="s">
        <v>679</v>
      </c>
      <c r="K15" s="575" t="s">
        <v>679</v>
      </c>
    </row>
    <row r="16" spans="1:11" ht="21.75" customHeight="1">
      <c r="A16" s="432" t="s">
        <v>800</v>
      </c>
      <c r="B16" s="104">
        <v>3594</v>
      </c>
      <c r="C16" s="105">
        <v>8375</v>
      </c>
      <c r="D16" s="106">
        <v>141</v>
      </c>
      <c r="E16" s="107">
        <v>381</v>
      </c>
      <c r="F16" s="105">
        <v>164</v>
      </c>
      <c r="G16" s="105">
        <v>962</v>
      </c>
      <c r="H16" s="105">
        <v>2625</v>
      </c>
      <c r="I16" s="105">
        <v>1429</v>
      </c>
      <c r="J16" s="575" t="s">
        <v>679</v>
      </c>
      <c r="K16" s="575" t="s">
        <v>679</v>
      </c>
    </row>
    <row r="17" spans="1:11" ht="10.5" customHeight="1">
      <c r="A17" s="432"/>
      <c r="B17" s="567"/>
      <c r="C17" s="569"/>
      <c r="D17" s="571"/>
      <c r="E17" s="570"/>
      <c r="F17" s="569"/>
      <c r="G17" s="569"/>
      <c r="H17" s="569"/>
      <c r="I17" s="569"/>
      <c r="J17" s="569"/>
      <c r="K17" s="571"/>
    </row>
    <row r="18" spans="1:11" ht="21.75" customHeight="1">
      <c r="A18" s="432" t="s">
        <v>555</v>
      </c>
      <c r="B18" s="104">
        <v>1392</v>
      </c>
      <c r="C18" s="568">
        <v>4960</v>
      </c>
      <c r="D18" s="106">
        <v>115</v>
      </c>
      <c r="E18" s="107">
        <v>563</v>
      </c>
      <c r="F18" s="105">
        <v>142</v>
      </c>
      <c r="G18" s="105">
        <v>448</v>
      </c>
      <c r="H18" s="105">
        <v>2031</v>
      </c>
      <c r="I18" s="105">
        <v>655</v>
      </c>
      <c r="J18" s="575">
        <v>721</v>
      </c>
      <c r="K18" s="575">
        <v>3153</v>
      </c>
    </row>
    <row r="19" spans="1:11" ht="21.75" customHeight="1">
      <c r="A19" s="432" t="s">
        <v>801</v>
      </c>
      <c r="B19" s="104">
        <v>21</v>
      </c>
      <c r="C19" s="105">
        <v>84</v>
      </c>
      <c r="D19" s="720" t="s">
        <v>679</v>
      </c>
      <c r="E19" s="548" t="s">
        <v>679</v>
      </c>
      <c r="F19" s="547" t="s">
        <v>679</v>
      </c>
      <c r="G19" s="547" t="s">
        <v>679</v>
      </c>
      <c r="H19" s="547" t="s">
        <v>679</v>
      </c>
      <c r="I19" s="547" t="s">
        <v>679</v>
      </c>
      <c r="J19" s="575" t="s">
        <v>679</v>
      </c>
      <c r="K19" s="575" t="s">
        <v>679</v>
      </c>
    </row>
    <row r="20" spans="1:11" ht="21.75" customHeight="1">
      <c r="A20" s="432" t="s">
        <v>802</v>
      </c>
      <c r="B20" s="104">
        <v>225</v>
      </c>
      <c r="C20" s="105">
        <v>675</v>
      </c>
      <c r="D20" s="575" t="s">
        <v>679</v>
      </c>
      <c r="E20" s="579" t="s">
        <v>679</v>
      </c>
      <c r="F20" s="547" t="s">
        <v>679</v>
      </c>
      <c r="G20" s="547" t="s">
        <v>679</v>
      </c>
      <c r="H20" s="547" t="s">
        <v>679</v>
      </c>
      <c r="I20" s="547" t="s">
        <v>679</v>
      </c>
      <c r="J20" s="575" t="s">
        <v>679</v>
      </c>
      <c r="K20" s="575" t="s">
        <v>679</v>
      </c>
    </row>
    <row r="21" spans="1:11" ht="21.75" customHeight="1">
      <c r="A21" s="432" t="s">
        <v>803</v>
      </c>
      <c r="B21" s="104">
        <v>67</v>
      </c>
      <c r="C21" s="105">
        <v>386</v>
      </c>
      <c r="D21" s="106">
        <v>17</v>
      </c>
      <c r="E21" s="107">
        <v>98</v>
      </c>
      <c r="F21" s="105">
        <v>20</v>
      </c>
      <c r="G21" s="105">
        <v>51</v>
      </c>
      <c r="H21" s="105">
        <v>298</v>
      </c>
      <c r="I21" s="105">
        <v>86</v>
      </c>
      <c r="J21" s="105">
        <v>67</v>
      </c>
      <c r="K21" s="106">
        <v>386</v>
      </c>
    </row>
    <row r="22" spans="1:11" ht="21.75" customHeight="1">
      <c r="A22" s="432" t="s">
        <v>804</v>
      </c>
      <c r="B22" s="104">
        <v>281</v>
      </c>
      <c r="C22" s="105">
        <v>1292</v>
      </c>
      <c r="D22" s="106">
        <v>41</v>
      </c>
      <c r="E22" s="107">
        <v>206</v>
      </c>
      <c r="F22" s="105">
        <v>56</v>
      </c>
      <c r="G22" s="105">
        <v>143</v>
      </c>
      <c r="H22" s="105">
        <v>701</v>
      </c>
      <c r="I22" s="105">
        <v>242</v>
      </c>
      <c r="J22" s="105">
        <v>281</v>
      </c>
      <c r="K22" s="106">
        <v>1292</v>
      </c>
    </row>
    <row r="23" spans="1:11" ht="31.5" customHeight="1">
      <c r="A23" s="580" t="s">
        <v>805</v>
      </c>
      <c r="B23" s="104">
        <v>50</v>
      </c>
      <c r="C23" s="105">
        <v>155</v>
      </c>
      <c r="D23" s="106">
        <v>2</v>
      </c>
      <c r="E23" s="107">
        <v>7</v>
      </c>
      <c r="F23" s="105">
        <v>2</v>
      </c>
      <c r="G23" s="105">
        <v>10</v>
      </c>
      <c r="H23" s="105">
        <v>33</v>
      </c>
      <c r="I23" s="105">
        <v>10</v>
      </c>
      <c r="J23" s="579" t="s">
        <v>679</v>
      </c>
      <c r="K23" s="575" t="s">
        <v>679</v>
      </c>
    </row>
    <row r="24" spans="1:11" ht="31.5" customHeight="1">
      <c r="A24" s="580" t="s">
        <v>806</v>
      </c>
      <c r="B24" s="104">
        <v>161</v>
      </c>
      <c r="C24" s="105">
        <v>725</v>
      </c>
      <c r="D24" s="106">
        <v>31</v>
      </c>
      <c r="E24" s="107">
        <v>147</v>
      </c>
      <c r="F24" s="105">
        <v>35</v>
      </c>
      <c r="G24" s="105">
        <v>113</v>
      </c>
      <c r="H24" s="105">
        <v>514</v>
      </c>
      <c r="I24" s="105">
        <v>145</v>
      </c>
      <c r="J24" s="105">
        <v>147</v>
      </c>
      <c r="K24" s="106">
        <v>658</v>
      </c>
    </row>
    <row r="25" spans="1:11" ht="31.5" customHeight="1">
      <c r="A25" s="580" t="s">
        <v>807</v>
      </c>
      <c r="B25" s="104">
        <v>16</v>
      </c>
      <c r="C25" s="105">
        <v>73</v>
      </c>
      <c r="D25" s="578" t="s">
        <v>679</v>
      </c>
      <c r="E25" s="579" t="s">
        <v>679</v>
      </c>
      <c r="F25" s="579" t="s">
        <v>679</v>
      </c>
      <c r="G25" s="579" t="s">
        <v>679</v>
      </c>
      <c r="H25" s="579" t="s">
        <v>679</v>
      </c>
      <c r="I25" s="579" t="s">
        <v>679</v>
      </c>
      <c r="J25" s="105">
        <v>2</v>
      </c>
      <c r="K25" s="106">
        <v>11</v>
      </c>
    </row>
    <row r="26" spans="1:11" ht="21.75" customHeight="1">
      <c r="A26" s="432" t="s">
        <v>808</v>
      </c>
      <c r="B26" s="104">
        <v>17</v>
      </c>
      <c r="C26" s="105">
        <v>102</v>
      </c>
      <c r="D26" s="106">
        <v>4</v>
      </c>
      <c r="E26" s="107">
        <v>27</v>
      </c>
      <c r="F26" s="105">
        <v>4</v>
      </c>
      <c r="G26" s="105">
        <v>11</v>
      </c>
      <c r="H26" s="105">
        <v>70</v>
      </c>
      <c r="I26" s="105">
        <v>18</v>
      </c>
      <c r="J26" s="105">
        <v>17</v>
      </c>
      <c r="K26" s="106">
        <v>102</v>
      </c>
    </row>
    <row r="27" spans="1:11" ht="21.75" customHeight="1">
      <c r="A27" s="432" t="s">
        <v>809</v>
      </c>
      <c r="B27" s="104">
        <v>252</v>
      </c>
      <c r="C27" s="105">
        <v>531</v>
      </c>
      <c r="D27" s="575" t="s">
        <v>679</v>
      </c>
      <c r="E27" s="579" t="s">
        <v>679</v>
      </c>
      <c r="F27" s="579" t="s">
        <v>679</v>
      </c>
      <c r="G27" s="579" t="s">
        <v>679</v>
      </c>
      <c r="H27" s="579" t="s">
        <v>679</v>
      </c>
      <c r="I27" s="579" t="s">
        <v>679</v>
      </c>
      <c r="J27" s="579" t="s">
        <v>679</v>
      </c>
      <c r="K27" s="575" t="s">
        <v>679</v>
      </c>
    </row>
    <row r="28" spans="1:11" ht="21.75" customHeight="1">
      <c r="A28" s="432" t="s">
        <v>566</v>
      </c>
      <c r="B28" s="104">
        <v>302</v>
      </c>
      <c r="C28" s="105">
        <v>937</v>
      </c>
      <c r="D28" s="106">
        <v>20</v>
      </c>
      <c r="E28" s="107">
        <v>78</v>
      </c>
      <c r="F28" s="105">
        <v>25</v>
      </c>
      <c r="G28" s="105">
        <v>120</v>
      </c>
      <c r="H28" s="105">
        <v>415</v>
      </c>
      <c r="I28" s="105">
        <v>154</v>
      </c>
      <c r="J28" s="105">
        <v>207</v>
      </c>
      <c r="K28" s="106">
        <v>704</v>
      </c>
    </row>
    <row r="29" spans="1:11" ht="10.5" customHeight="1">
      <c r="A29" s="432"/>
      <c r="B29" s="572"/>
      <c r="C29" s="568"/>
      <c r="D29" s="574"/>
      <c r="E29" s="573"/>
      <c r="F29" s="568"/>
      <c r="G29" s="568"/>
      <c r="H29" s="568"/>
      <c r="I29" s="568"/>
      <c r="J29" s="568"/>
      <c r="K29" s="574"/>
    </row>
    <row r="30" spans="1:11" ht="21.75" customHeight="1">
      <c r="A30" s="432" t="s">
        <v>814</v>
      </c>
      <c r="B30" s="572">
        <v>176</v>
      </c>
      <c r="C30" s="568">
        <v>426</v>
      </c>
      <c r="D30" s="574">
        <v>7</v>
      </c>
      <c r="E30" s="573">
        <v>30</v>
      </c>
      <c r="F30" s="568">
        <v>8</v>
      </c>
      <c r="G30" s="568">
        <v>19</v>
      </c>
      <c r="H30" s="568">
        <v>76</v>
      </c>
      <c r="I30" s="568">
        <v>29</v>
      </c>
      <c r="J30" s="568">
        <v>2</v>
      </c>
      <c r="K30" s="574">
        <v>10</v>
      </c>
    </row>
    <row r="31" spans="1:11" ht="10.5" customHeight="1">
      <c r="A31" s="432"/>
      <c r="B31" s="572"/>
      <c r="C31" s="581"/>
      <c r="D31" s="721"/>
      <c r="E31" s="573"/>
      <c r="F31" s="568"/>
      <c r="G31" s="568"/>
      <c r="H31" s="568"/>
      <c r="I31" s="581"/>
      <c r="J31" s="568"/>
      <c r="K31" s="574"/>
    </row>
    <row r="32" spans="1:11" ht="21.75" customHeight="1">
      <c r="A32" s="432" t="s">
        <v>810</v>
      </c>
      <c r="B32" s="104">
        <v>14703</v>
      </c>
      <c r="C32" s="568">
        <v>14703</v>
      </c>
      <c r="D32" s="575" t="s">
        <v>679</v>
      </c>
      <c r="E32" s="579" t="s">
        <v>679</v>
      </c>
      <c r="F32" s="579" t="s">
        <v>679</v>
      </c>
      <c r="G32" s="105">
        <v>5</v>
      </c>
      <c r="H32" s="105">
        <v>5</v>
      </c>
      <c r="I32" s="568">
        <v>5</v>
      </c>
      <c r="J32" s="579" t="s">
        <v>679</v>
      </c>
      <c r="K32" s="575" t="s">
        <v>679</v>
      </c>
    </row>
    <row r="33" spans="1:11" ht="10.5" customHeight="1">
      <c r="A33" s="432"/>
      <c r="B33" s="104"/>
      <c r="C33" s="105"/>
      <c r="D33" s="106"/>
      <c r="E33" s="107"/>
      <c r="F33" s="105"/>
      <c r="G33" s="105"/>
      <c r="H33" s="105"/>
      <c r="I33" s="105"/>
      <c r="J33" s="105"/>
      <c r="K33" s="106"/>
    </row>
    <row r="34" spans="1:11" ht="21.75" customHeight="1">
      <c r="A34" s="432" t="s">
        <v>811</v>
      </c>
      <c r="B34" s="104">
        <v>430</v>
      </c>
      <c r="C34" s="105">
        <v>1069</v>
      </c>
      <c r="D34" s="106">
        <v>56</v>
      </c>
      <c r="E34" s="107">
        <v>153</v>
      </c>
      <c r="F34" s="105">
        <v>65</v>
      </c>
      <c r="G34" s="105">
        <v>372</v>
      </c>
      <c r="H34" s="105">
        <v>951</v>
      </c>
      <c r="I34" s="105">
        <v>541</v>
      </c>
      <c r="J34" s="579" t="s">
        <v>679</v>
      </c>
      <c r="K34" s="575" t="s">
        <v>679</v>
      </c>
    </row>
    <row r="35" spans="1:11" ht="21.75" customHeight="1">
      <c r="A35" s="432" t="s">
        <v>815</v>
      </c>
      <c r="B35" s="104">
        <v>563</v>
      </c>
      <c r="C35" s="105">
        <v>1595</v>
      </c>
      <c r="D35" s="106">
        <v>78</v>
      </c>
      <c r="E35" s="107">
        <v>251</v>
      </c>
      <c r="F35" s="105">
        <v>88</v>
      </c>
      <c r="G35" s="105">
        <v>495</v>
      </c>
      <c r="H35" s="105">
        <v>1443</v>
      </c>
      <c r="I35" s="105">
        <v>699</v>
      </c>
      <c r="J35" s="105">
        <v>131</v>
      </c>
      <c r="K35" s="106">
        <v>520</v>
      </c>
    </row>
    <row r="36" spans="1:11" ht="21.75" customHeight="1">
      <c r="A36" s="432" t="s">
        <v>812</v>
      </c>
      <c r="B36" s="104">
        <v>43</v>
      </c>
      <c r="C36" s="105">
        <v>106</v>
      </c>
      <c r="D36" s="106">
        <v>2</v>
      </c>
      <c r="E36" s="107">
        <v>4</v>
      </c>
      <c r="F36" s="105">
        <v>2</v>
      </c>
      <c r="G36" s="105">
        <v>39</v>
      </c>
      <c r="H36" s="105">
        <v>98</v>
      </c>
      <c r="I36" s="105">
        <v>53</v>
      </c>
      <c r="J36" s="579" t="s">
        <v>679</v>
      </c>
      <c r="K36" s="575" t="s">
        <v>679</v>
      </c>
    </row>
    <row r="37" spans="1:11" ht="21.75" customHeight="1">
      <c r="A37" s="432" t="s">
        <v>816</v>
      </c>
      <c r="B37" s="104">
        <v>58</v>
      </c>
      <c r="C37" s="105">
        <v>173</v>
      </c>
      <c r="D37" s="106">
        <v>5</v>
      </c>
      <c r="E37" s="107">
        <v>18</v>
      </c>
      <c r="F37" s="105">
        <v>6</v>
      </c>
      <c r="G37" s="105">
        <v>53</v>
      </c>
      <c r="H37" s="105">
        <v>162</v>
      </c>
      <c r="I37" s="105">
        <v>73</v>
      </c>
      <c r="J37" s="105">
        <v>11</v>
      </c>
      <c r="K37" s="106">
        <v>53</v>
      </c>
    </row>
    <row r="38" spans="1:11" ht="10.5" customHeight="1">
      <c r="A38" s="582"/>
      <c r="B38" s="583"/>
      <c r="C38" s="584"/>
      <c r="D38" s="586"/>
      <c r="E38" s="585"/>
      <c r="F38" s="584"/>
      <c r="G38" s="584"/>
      <c r="H38" s="584"/>
      <c r="I38" s="584"/>
      <c r="J38" s="584"/>
      <c r="K38" s="586"/>
    </row>
  </sheetData>
  <sheetProtection/>
  <mergeCells count="5">
    <mergeCell ref="J5:K5"/>
    <mergeCell ref="A5:A6"/>
    <mergeCell ref="B5:B6"/>
    <mergeCell ref="C5:C6"/>
    <mergeCell ref="G5:I5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587" customWidth="1"/>
    <col min="2" max="3" width="7.125" style="492" customWidth="1"/>
    <col min="4" max="4" width="5.625" style="492" customWidth="1"/>
    <col min="5" max="5" width="7.125" style="556" customWidth="1"/>
    <col min="6" max="6" width="6.625" style="556" customWidth="1"/>
    <col min="7" max="7" width="7.125" style="556" customWidth="1"/>
    <col min="8" max="10" width="6.625" style="556" customWidth="1"/>
    <col min="11" max="11" width="5.625" style="556" customWidth="1"/>
    <col min="12" max="16384" width="9.00390625" style="492" customWidth="1"/>
  </cols>
  <sheetData>
    <row r="1" ht="13.5">
      <c r="A1" s="1077" t="s">
        <v>1188</v>
      </c>
    </row>
    <row r="3" spans="1:11" ht="33" customHeight="1">
      <c r="A3" s="1158" t="s">
        <v>1189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</row>
    <row r="4" ht="6" customHeight="1"/>
    <row r="5" spans="1:11" ht="14.25" customHeight="1">
      <c r="A5" s="1159" t="s">
        <v>379</v>
      </c>
      <c r="B5" s="1161" t="s">
        <v>989</v>
      </c>
      <c r="C5" s="1161" t="s">
        <v>518</v>
      </c>
      <c r="D5" s="1161" t="s">
        <v>519</v>
      </c>
      <c r="E5" s="1155" t="s">
        <v>521</v>
      </c>
      <c r="F5" s="1156"/>
      <c r="G5" s="1156"/>
      <c r="H5" s="1156"/>
      <c r="I5" s="1156"/>
      <c r="J5" s="1157"/>
      <c r="K5" s="1164" t="s">
        <v>1015</v>
      </c>
    </row>
    <row r="6" spans="1:14" ht="85.5" customHeight="1">
      <c r="A6" s="1160"/>
      <c r="B6" s="1162"/>
      <c r="C6" s="1163"/>
      <c r="D6" s="1163"/>
      <c r="E6" s="588" t="s">
        <v>795</v>
      </c>
      <c r="F6" s="650" t="s">
        <v>938</v>
      </c>
      <c r="G6" s="650" t="s">
        <v>939</v>
      </c>
      <c r="H6" s="650" t="s">
        <v>937</v>
      </c>
      <c r="I6" s="650" t="s">
        <v>940</v>
      </c>
      <c r="J6" s="650" t="s">
        <v>941</v>
      </c>
      <c r="K6" s="1165"/>
      <c r="N6" s="589"/>
    </row>
    <row r="7" spans="1:11" ht="24" customHeight="1">
      <c r="A7" s="722" t="s">
        <v>516</v>
      </c>
      <c r="B7" s="730">
        <v>42475</v>
      </c>
      <c r="C7" s="733" t="s">
        <v>679</v>
      </c>
      <c r="D7" s="733" t="s">
        <v>679</v>
      </c>
      <c r="E7" s="733" t="s">
        <v>679</v>
      </c>
      <c r="F7" s="733" t="s">
        <v>679</v>
      </c>
      <c r="G7" s="733" t="s">
        <v>679</v>
      </c>
      <c r="H7" s="733" t="s">
        <v>679</v>
      </c>
      <c r="I7" s="733" t="s">
        <v>679</v>
      </c>
      <c r="J7" s="733" t="s">
        <v>679</v>
      </c>
      <c r="K7" s="735" t="s">
        <v>679</v>
      </c>
    </row>
    <row r="8" spans="1:11" ht="24.75" customHeight="1">
      <c r="A8" s="729" t="s">
        <v>433</v>
      </c>
      <c r="B8" s="730">
        <v>41966</v>
      </c>
      <c r="C8" s="731">
        <v>13470</v>
      </c>
      <c r="D8" s="731">
        <v>661</v>
      </c>
      <c r="E8" s="731">
        <v>27818</v>
      </c>
      <c r="F8" s="731">
        <v>9862</v>
      </c>
      <c r="G8" s="731">
        <v>12504</v>
      </c>
      <c r="H8" s="731">
        <v>3649</v>
      </c>
      <c r="I8" s="731">
        <v>924</v>
      </c>
      <c r="J8" s="731">
        <v>879</v>
      </c>
      <c r="K8" s="732">
        <v>17</v>
      </c>
    </row>
    <row r="9" spans="1:11" ht="22.5" customHeight="1">
      <c r="A9" s="724" t="s">
        <v>434</v>
      </c>
      <c r="B9" s="730">
        <v>41687</v>
      </c>
      <c r="C9" s="731">
        <v>13353</v>
      </c>
      <c r="D9" s="731">
        <v>652</v>
      </c>
      <c r="E9" s="731">
        <v>27665</v>
      </c>
      <c r="F9" s="731">
        <v>9815</v>
      </c>
      <c r="G9" s="731">
        <v>12447</v>
      </c>
      <c r="H9" s="731">
        <v>3630</v>
      </c>
      <c r="I9" s="731">
        <v>906</v>
      </c>
      <c r="J9" s="731">
        <v>867</v>
      </c>
      <c r="K9" s="732">
        <v>17</v>
      </c>
    </row>
    <row r="10" spans="1:12" ht="24.75" customHeight="1">
      <c r="A10" s="724" t="s">
        <v>1012</v>
      </c>
      <c r="B10" s="730">
        <v>28685</v>
      </c>
      <c r="C10" s="731">
        <v>12667</v>
      </c>
      <c r="D10" s="731">
        <v>406</v>
      </c>
      <c r="E10" s="731">
        <v>15605</v>
      </c>
      <c r="F10" s="731">
        <v>4847</v>
      </c>
      <c r="G10" s="731">
        <v>7515</v>
      </c>
      <c r="H10" s="731">
        <v>2318</v>
      </c>
      <c r="I10" s="731">
        <v>419</v>
      </c>
      <c r="J10" s="731">
        <v>506</v>
      </c>
      <c r="K10" s="732">
        <v>7</v>
      </c>
      <c r="L10" s="492" t="s">
        <v>501</v>
      </c>
    </row>
    <row r="11" spans="1:11" ht="24.75" customHeight="1">
      <c r="A11" s="728" t="s">
        <v>1016</v>
      </c>
      <c r="B11" s="730">
        <v>3857</v>
      </c>
      <c r="C11" s="731">
        <v>1</v>
      </c>
      <c r="D11" s="733" t="s">
        <v>679</v>
      </c>
      <c r="E11" s="731">
        <v>3856</v>
      </c>
      <c r="F11" s="731">
        <v>883</v>
      </c>
      <c r="G11" s="731">
        <v>1363</v>
      </c>
      <c r="H11" s="731">
        <v>847</v>
      </c>
      <c r="I11" s="731">
        <v>435</v>
      </c>
      <c r="J11" s="731">
        <v>328</v>
      </c>
      <c r="K11" s="734" t="s">
        <v>679</v>
      </c>
    </row>
    <row r="12" spans="1:11" ht="22.5" customHeight="1">
      <c r="A12" s="724" t="s">
        <v>1013</v>
      </c>
      <c r="B12" s="730">
        <v>8205</v>
      </c>
      <c r="C12" s="731">
        <v>560</v>
      </c>
      <c r="D12" s="731">
        <v>217</v>
      </c>
      <c r="E12" s="731">
        <v>7422</v>
      </c>
      <c r="F12" s="731">
        <v>3748</v>
      </c>
      <c r="G12" s="731">
        <v>3170</v>
      </c>
      <c r="H12" s="731">
        <v>429</v>
      </c>
      <c r="I12" s="731">
        <v>47</v>
      </c>
      <c r="J12" s="731">
        <v>28</v>
      </c>
      <c r="K12" s="732">
        <v>6</v>
      </c>
    </row>
    <row r="13" spans="1:11" ht="22.5" customHeight="1">
      <c r="A13" s="724" t="s">
        <v>1014</v>
      </c>
      <c r="B13" s="730">
        <v>940</v>
      </c>
      <c r="C13" s="731">
        <v>125</v>
      </c>
      <c r="D13" s="731">
        <v>29</v>
      </c>
      <c r="E13" s="731">
        <v>782</v>
      </c>
      <c r="F13" s="731">
        <v>337</v>
      </c>
      <c r="G13" s="731">
        <v>399</v>
      </c>
      <c r="H13" s="731">
        <v>36</v>
      </c>
      <c r="I13" s="731">
        <v>5</v>
      </c>
      <c r="J13" s="731">
        <v>5</v>
      </c>
      <c r="K13" s="732">
        <v>4</v>
      </c>
    </row>
    <row r="14" spans="1:11" ht="22.5" customHeight="1">
      <c r="A14" s="724" t="s">
        <v>431</v>
      </c>
      <c r="B14" s="730">
        <v>279</v>
      </c>
      <c r="C14" s="731">
        <v>117</v>
      </c>
      <c r="D14" s="731">
        <v>9</v>
      </c>
      <c r="E14" s="731">
        <v>153</v>
      </c>
      <c r="F14" s="731">
        <v>47</v>
      </c>
      <c r="G14" s="731">
        <v>57</v>
      </c>
      <c r="H14" s="731">
        <v>19</v>
      </c>
      <c r="I14" s="731">
        <v>18</v>
      </c>
      <c r="J14" s="731">
        <v>12</v>
      </c>
      <c r="K14" s="734" t="s">
        <v>679</v>
      </c>
    </row>
    <row r="15" spans="1:11" ht="24.75" customHeight="1">
      <c r="A15" s="816" t="s">
        <v>435</v>
      </c>
      <c r="B15" s="817">
        <v>509</v>
      </c>
      <c r="C15" s="818" t="s">
        <v>679</v>
      </c>
      <c r="D15" s="818" t="s">
        <v>679</v>
      </c>
      <c r="E15" s="818" t="s">
        <v>679</v>
      </c>
      <c r="F15" s="818" t="s">
        <v>679</v>
      </c>
      <c r="G15" s="818" t="s">
        <v>679</v>
      </c>
      <c r="H15" s="818" t="s">
        <v>679</v>
      </c>
      <c r="I15" s="818" t="s">
        <v>679</v>
      </c>
      <c r="J15" s="818" t="s">
        <v>679</v>
      </c>
      <c r="K15" s="819" t="s">
        <v>679</v>
      </c>
    </row>
    <row r="16" spans="1:11" ht="24" customHeight="1">
      <c r="A16" s="724" t="s">
        <v>539</v>
      </c>
      <c r="B16" s="730">
        <v>92648</v>
      </c>
      <c r="C16" s="733" t="s">
        <v>679</v>
      </c>
      <c r="D16" s="733" t="s">
        <v>679</v>
      </c>
      <c r="E16" s="733" t="s">
        <v>679</v>
      </c>
      <c r="F16" s="733" t="s">
        <v>679</v>
      </c>
      <c r="G16" s="733" t="s">
        <v>679</v>
      </c>
      <c r="H16" s="733" t="s">
        <v>679</v>
      </c>
      <c r="I16" s="733" t="s">
        <v>679</v>
      </c>
      <c r="J16" s="733" t="s">
        <v>679</v>
      </c>
      <c r="K16" s="734" t="s">
        <v>679</v>
      </c>
    </row>
    <row r="17" spans="1:11" ht="24.75" customHeight="1">
      <c r="A17" s="723" t="s">
        <v>433</v>
      </c>
      <c r="B17" s="730">
        <v>91978</v>
      </c>
      <c r="C17" s="731">
        <v>33224</v>
      </c>
      <c r="D17" s="731">
        <v>1643</v>
      </c>
      <c r="E17" s="731">
        <v>57067</v>
      </c>
      <c r="F17" s="731">
        <v>20213</v>
      </c>
      <c r="G17" s="731">
        <v>25847</v>
      </c>
      <c r="H17" s="731">
        <v>7447</v>
      </c>
      <c r="I17" s="731">
        <v>1848</v>
      </c>
      <c r="J17" s="731">
        <v>1712</v>
      </c>
      <c r="K17" s="732">
        <v>44</v>
      </c>
    </row>
    <row r="18" spans="1:11" ht="22.5" customHeight="1">
      <c r="A18" s="724" t="s">
        <v>434</v>
      </c>
      <c r="B18" s="730">
        <v>91494</v>
      </c>
      <c r="C18" s="731">
        <v>32985</v>
      </c>
      <c r="D18" s="731">
        <v>1627</v>
      </c>
      <c r="E18" s="731">
        <v>56838</v>
      </c>
      <c r="F18" s="731">
        <v>20137</v>
      </c>
      <c r="G18" s="731">
        <v>25754</v>
      </c>
      <c r="H18" s="731">
        <v>7422</v>
      </c>
      <c r="I18" s="731">
        <v>1828</v>
      </c>
      <c r="J18" s="731">
        <v>1697</v>
      </c>
      <c r="K18" s="732">
        <v>44</v>
      </c>
    </row>
    <row r="19" spans="1:11" ht="24.75" customHeight="1">
      <c r="A19" s="724" t="s">
        <v>1012</v>
      </c>
      <c r="B19" s="730">
        <v>66975</v>
      </c>
      <c r="C19" s="731">
        <v>31162</v>
      </c>
      <c r="D19" s="731">
        <v>978</v>
      </c>
      <c r="E19" s="731">
        <v>34816</v>
      </c>
      <c r="F19" s="731">
        <v>11192</v>
      </c>
      <c r="G19" s="731">
        <v>16865</v>
      </c>
      <c r="H19" s="731">
        <v>4943</v>
      </c>
      <c r="I19" s="731">
        <v>874</v>
      </c>
      <c r="J19" s="731">
        <v>942</v>
      </c>
      <c r="K19" s="732">
        <v>19</v>
      </c>
    </row>
    <row r="20" spans="1:11" ht="24.75" customHeight="1">
      <c r="A20" s="728" t="s">
        <v>1016</v>
      </c>
      <c r="B20" s="730">
        <v>7179</v>
      </c>
      <c r="C20" s="731">
        <v>1</v>
      </c>
      <c r="D20" s="733" t="s">
        <v>679</v>
      </c>
      <c r="E20" s="731">
        <v>7178</v>
      </c>
      <c r="F20" s="731">
        <v>1584</v>
      </c>
      <c r="G20" s="731">
        <v>2470</v>
      </c>
      <c r="H20" s="731">
        <v>1595</v>
      </c>
      <c r="I20" s="731">
        <v>851</v>
      </c>
      <c r="J20" s="731">
        <v>678</v>
      </c>
      <c r="K20" s="734" t="s">
        <v>679</v>
      </c>
    </row>
    <row r="21" spans="1:11" ht="22.5" customHeight="1">
      <c r="A21" s="724" t="s">
        <v>1013</v>
      </c>
      <c r="B21" s="730">
        <v>15314</v>
      </c>
      <c r="C21" s="731">
        <v>1464</v>
      </c>
      <c r="D21" s="731">
        <v>571</v>
      </c>
      <c r="E21" s="731">
        <v>13266</v>
      </c>
      <c r="F21" s="731">
        <v>6651</v>
      </c>
      <c r="G21" s="731">
        <v>5652</v>
      </c>
      <c r="H21" s="731">
        <v>811</v>
      </c>
      <c r="I21" s="731">
        <v>89</v>
      </c>
      <c r="J21" s="731">
        <v>63</v>
      </c>
      <c r="K21" s="732">
        <v>13</v>
      </c>
    </row>
    <row r="22" spans="1:11" ht="22.5" customHeight="1">
      <c r="A22" s="724" t="s">
        <v>1014</v>
      </c>
      <c r="B22" s="730">
        <v>2026</v>
      </c>
      <c r="C22" s="731">
        <v>358</v>
      </c>
      <c r="D22" s="731">
        <v>78</v>
      </c>
      <c r="E22" s="731">
        <v>1578</v>
      </c>
      <c r="F22" s="731">
        <v>710</v>
      </c>
      <c r="G22" s="731">
        <v>767</v>
      </c>
      <c r="H22" s="731">
        <v>73</v>
      </c>
      <c r="I22" s="731">
        <v>14</v>
      </c>
      <c r="J22" s="731">
        <v>14</v>
      </c>
      <c r="K22" s="732">
        <v>12</v>
      </c>
    </row>
    <row r="23" spans="1:11" ht="22.5" customHeight="1">
      <c r="A23" s="724" t="s">
        <v>431</v>
      </c>
      <c r="B23" s="730">
        <v>484</v>
      </c>
      <c r="C23" s="731">
        <v>239</v>
      </c>
      <c r="D23" s="731">
        <v>16</v>
      </c>
      <c r="E23" s="731">
        <v>229</v>
      </c>
      <c r="F23" s="731">
        <v>76</v>
      </c>
      <c r="G23" s="731">
        <v>93</v>
      </c>
      <c r="H23" s="731">
        <v>25</v>
      </c>
      <c r="I23" s="731">
        <v>20</v>
      </c>
      <c r="J23" s="731">
        <v>15</v>
      </c>
      <c r="K23" s="734" t="s">
        <v>679</v>
      </c>
    </row>
    <row r="24" spans="1:11" ht="24.75" customHeight="1">
      <c r="A24" s="820" t="s">
        <v>435</v>
      </c>
      <c r="B24" s="817">
        <v>670</v>
      </c>
      <c r="C24" s="818" t="s">
        <v>679</v>
      </c>
      <c r="D24" s="818" t="s">
        <v>679</v>
      </c>
      <c r="E24" s="818" t="s">
        <v>679</v>
      </c>
      <c r="F24" s="818" t="s">
        <v>679</v>
      </c>
      <c r="G24" s="818" t="s">
        <v>679</v>
      </c>
      <c r="H24" s="818" t="s">
        <v>679</v>
      </c>
      <c r="I24" s="818" t="s">
        <v>679</v>
      </c>
      <c r="J24" s="818" t="s">
        <v>679</v>
      </c>
      <c r="K24" s="819" t="s">
        <v>679</v>
      </c>
    </row>
    <row r="25" spans="1:11" ht="24" customHeight="1">
      <c r="A25" s="724" t="s">
        <v>517</v>
      </c>
      <c r="B25" s="736">
        <v>2.18124</v>
      </c>
      <c r="C25" s="739" t="s">
        <v>679</v>
      </c>
      <c r="D25" s="739" t="s">
        <v>679</v>
      </c>
      <c r="E25" s="739" t="s">
        <v>679</v>
      </c>
      <c r="F25" s="739" t="s">
        <v>679</v>
      </c>
      <c r="G25" s="739" t="s">
        <v>679</v>
      </c>
      <c r="H25" s="739" t="s">
        <v>679</v>
      </c>
      <c r="I25" s="739" t="s">
        <v>679</v>
      </c>
      <c r="J25" s="739" t="s">
        <v>679</v>
      </c>
      <c r="K25" s="740" t="s">
        <v>679</v>
      </c>
    </row>
    <row r="26" spans="1:11" ht="22.5" customHeight="1">
      <c r="A26" s="723" t="s">
        <v>433</v>
      </c>
      <c r="B26" s="736">
        <v>2.19173</v>
      </c>
      <c r="C26" s="737">
        <v>2.46652</v>
      </c>
      <c r="D26" s="737">
        <v>2.48563</v>
      </c>
      <c r="E26" s="737">
        <v>2.05144</v>
      </c>
      <c r="F26" s="737">
        <v>2.04958</v>
      </c>
      <c r="G26" s="737">
        <v>2.0671</v>
      </c>
      <c r="H26" s="737">
        <v>2.04083</v>
      </c>
      <c r="I26" s="737">
        <v>2</v>
      </c>
      <c r="J26" s="737">
        <v>1.94767</v>
      </c>
      <c r="K26" s="738">
        <v>2.58824</v>
      </c>
    </row>
    <row r="27" spans="1:11" ht="22.5" customHeight="1">
      <c r="A27" s="724" t="s">
        <v>434</v>
      </c>
      <c r="B27" s="736">
        <v>2.19478</v>
      </c>
      <c r="C27" s="737">
        <v>2.47023</v>
      </c>
      <c r="D27" s="737">
        <v>2.4954</v>
      </c>
      <c r="E27" s="737">
        <v>2.05451</v>
      </c>
      <c r="F27" s="737">
        <v>2.05166</v>
      </c>
      <c r="G27" s="737">
        <v>2.06909</v>
      </c>
      <c r="H27" s="737">
        <v>2.04463</v>
      </c>
      <c r="I27" s="737">
        <v>2.01766</v>
      </c>
      <c r="J27" s="737">
        <v>1.95732</v>
      </c>
      <c r="K27" s="738">
        <v>2.58824</v>
      </c>
    </row>
    <row r="28" spans="1:11" ht="24.75" customHeight="1">
      <c r="A28" s="724" t="s">
        <v>1012</v>
      </c>
      <c r="B28" s="736">
        <v>2.33484</v>
      </c>
      <c r="C28" s="737">
        <v>2.46009</v>
      </c>
      <c r="D28" s="737">
        <v>2.40887</v>
      </c>
      <c r="E28" s="737">
        <v>2.23108</v>
      </c>
      <c r="F28" s="737">
        <v>2.30906</v>
      </c>
      <c r="G28" s="737">
        <v>2.24418</v>
      </c>
      <c r="H28" s="737">
        <v>2.13244</v>
      </c>
      <c r="I28" s="737">
        <v>2.08592</v>
      </c>
      <c r="J28" s="737">
        <v>1.86166</v>
      </c>
      <c r="K28" s="738">
        <v>2.71429</v>
      </c>
    </row>
    <row r="29" spans="1:11" ht="24.75" customHeight="1">
      <c r="A29" s="728" t="s">
        <v>1016</v>
      </c>
      <c r="B29" s="736">
        <v>1.86129</v>
      </c>
      <c r="C29" s="737">
        <v>1</v>
      </c>
      <c r="D29" s="739" t="s">
        <v>679</v>
      </c>
      <c r="E29" s="737">
        <v>1.86151</v>
      </c>
      <c r="F29" s="737">
        <v>1.79388</v>
      </c>
      <c r="G29" s="737">
        <v>1.81218</v>
      </c>
      <c r="H29" s="737">
        <v>1.88312</v>
      </c>
      <c r="I29" s="737">
        <v>1.95632</v>
      </c>
      <c r="J29" s="737">
        <v>2.06707</v>
      </c>
      <c r="K29" s="740" t="s">
        <v>679</v>
      </c>
    </row>
    <row r="30" spans="1:11" ht="22.5" customHeight="1">
      <c r="A30" s="724" t="s">
        <v>1013</v>
      </c>
      <c r="B30" s="736">
        <v>1.86642</v>
      </c>
      <c r="C30" s="737">
        <v>2.61429</v>
      </c>
      <c r="D30" s="737">
        <v>2.63134</v>
      </c>
      <c r="E30" s="737">
        <v>1.78739</v>
      </c>
      <c r="F30" s="737">
        <v>1.77455</v>
      </c>
      <c r="G30" s="737">
        <v>1.78297</v>
      </c>
      <c r="H30" s="737">
        <v>1.89044</v>
      </c>
      <c r="I30" s="737">
        <v>1.89362</v>
      </c>
      <c r="J30" s="737">
        <v>2.25</v>
      </c>
      <c r="K30" s="738">
        <v>2.16667</v>
      </c>
    </row>
    <row r="31" spans="1:11" ht="22.5" customHeight="1">
      <c r="A31" s="724" t="s">
        <v>1014</v>
      </c>
      <c r="B31" s="736">
        <v>2.15532</v>
      </c>
      <c r="C31" s="737">
        <v>2.864</v>
      </c>
      <c r="D31" s="737">
        <v>2.68966</v>
      </c>
      <c r="E31" s="737">
        <v>2.0179</v>
      </c>
      <c r="F31" s="737">
        <v>2.10682</v>
      </c>
      <c r="G31" s="737">
        <v>1.92231</v>
      </c>
      <c r="H31" s="737">
        <v>2.02778</v>
      </c>
      <c r="I31" s="737">
        <v>2.8</v>
      </c>
      <c r="J31" s="737">
        <v>2.8</v>
      </c>
      <c r="K31" s="738">
        <v>3</v>
      </c>
    </row>
    <row r="32" spans="1:11" ht="22.5" customHeight="1">
      <c r="A32" s="724" t="s">
        <v>432</v>
      </c>
      <c r="B32" s="736">
        <v>1.73477</v>
      </c>
      <c r="C32" s="737">
        <v>2.04274</v>
      </c>
      <c r="D32" s="737">
        <v>1.77778</v>
      </c>
      <c r="E32" s="737">
        <v>1.49673</v>
      </c>
      <c r="F32" s="737">
        <v>1.61702</v>
      </c>
      <c r="G32" s="737">
        <v>1.63158</v>
      </c>
      <c r="H32" s="737">
        <v>1.31579</v>
      </c>
      <c r="I32" s="737">
        <v>1.11111</v>
      </c>
      <c r="J32" s="737">
        <v>1.25</v>
      </c>
      <c r="K32" s="740" t="s">
        <v>679</v>
      </c>
    </row>
    <row r="33" spans="1:11" ht="24.75" customHeight="1">
      <c r="A33" s="725" t="s">
        <v>435</v>
      </c>
      <c r="B33" s="741">
        <v>1.31631</v>
      </c>
      <c r="C33" s="742" t="s">
        <v>679</v>
      </c>
      <c r="D33" s="742" t="s">
        <v>679</v>
      </c>
      <c r="E33" s="742" t="s">
        <v>679</v>
      </c>
      <c r="F33" s="742" t="s">
        <v>679</v>
      </c>
      <c r="G33" s="742" t="s">
        <v>679</v>
      </c>
      <c r="H33" s="742" t="s">
        <v>679</v>
      </c>
      <c r="I33" s="742" t="s">
        <v>679</v>
      </c>
      <c r="J33" s="742" t="s">
        <v>679</v>
      </c>
      <c r="K33" s="743" t="s">
        <v>679</v>
      </c>
    </row>
    <row r="34" spans="1:8" ht="15" customHeight="1">
      <c r="A34" s="590"/>
      <c r="F34" s="469"/>
      <c r="G34" s="468"/>
      <c r="H34" s="468"/>
    </row>
    <row r="35" spans="1:11" ht="15" customHeight="1">
      <c r="A35" s="590"/>
      <c r="B35" s="468"/>
      <c r="C35" s="468"/>
      <c r="D35" s="468"/>
      <c r="E35" s="468"/>
      <c r="F35" s="468"/>
      <c r="G35" s="468"/>
      <c r="H35" s="468"/>
      <c r="I35" s="468"/>
      <c r="J35" s="468"/>
      <c r="K35" s="468"/>
    </row>
    <row r="36" spans="1:11" ht="15" customHeight="1">
      <c r="A36" s="590"/>
      <c r="B36" s="468"/>
      <c r="C36" s="468"/>
      <c r="D36" s="468"/>
      <c r="E36" s="468"/>
      <c r="F36" s="468"/>
      <c r="G36" s="468"/>
      <c r="H36" s="468"/>
      <c r="I36" s="468"/>
      <c r="J36" s="468"/>
      <c r="K36" s="468"/>
    </row>
    <row r="37" spans="1:11" ht="21.75" customHeight="1">
      <c r="A37" s="590"/>
      <c r="B37" s="468"/>
      <c r="C37" s="468"/>
      <c r="D37" s="468"/>
      <c r="E37" s="468"/>
      <c r="F37" s="468"/>
      <c r="G37" s="468"/>
      <c r="H37" s="468"/>
      <c r="I37" s="468"/>
      <c r="J37" s="468"/>
      <c r="K37" s="468"/>
    </row>
    <row r="38" spans="1:11" ht="21.75" customHeight="1">
      <c r="A38" s="590"/>
      <c r="B38" s="468"/>
      <c r="C38" s="468"/>
      <c r="D38" s="468"/>
      <c r="E38" s="468"/>
      <c r="F38" s="468"/>
      <c r="G38" s="468"/>
      <c r="H38" s="468"/>
      <c r="I38" s="468"/>
      <c r="J38" s="468"/>
      <c r="K38" s="468"/>
    </row>
    <row r="39" spans="1:11" ht="21.75" customHeight="1">
      <c r="A39" s="590"/>
      <c r="B39" s="468"/>
      <c r="C39" s="468"/>
      <c r="D39" s="468"/>
      <c r="E39" s="468"/>
      <c r="F39" s="468"/>
      <c r="G39" s="468"/>
      <c r="H39" s="468"/>
      <c r="I39" s="468"/>
      <c r="J39" s="468"/>
      <c r="K39" s="468"/>
    </row>
    <row r="40" spans="1:11" ht="10.5" customHeight="1">
      <c r="A40" s="590"/>
      <c r="B40" s="591"/>
      <c r="C40" s="591"/>
      <c r="D40" s="591"/>
      <c r="E40" s="591"/>
      <c r="F40" s="591"/>
      <c r="G40" s="591"/>
      <c r="H40" s="591"/>
      <c r="I40" s="591"/>
      <c r="J40" s="591"/>
      <c r="K40" s="591"/>
    </row>
  </sheetData>
  <sheetProtection/>
  <mergeCells count="7">
    <mergeCell ref="E5:J5"/>
    <mergeCell ref="A3:K3"/>
    <mergeCell ref="A5:A6"/>
    <mergeCell ref="B5:B6"/>
    <mergeCell ref="C5:C6"/>
    <mergeCell ref="D5:D6"/>
    <mergeCell ref="K5:K6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625" style="592" customWidth="1"/>
    <col min="2" max="9" width="7.375" style="592" customWidth="1"/>
    <col min="10" max="16384" width="9.00390625" style="592" customWidth="1"/>
  </cols>
  <sheetData>
    <row r="1" ht="13.5">
      <c r="A1" s="1077" t="s">
        <v>1188</v>
      </c>
    </row>
    <row r="3" ht="13.5">
      <c r="A3" s="671" t="s">
        <v>1073</v>
      </c>
    </row>
    <row r="4" ht="6" customHeight="1"/>
    <row r="5" spans="1:9" ht="19.5" customHeight="1">
      <c r="A5" s="1150" t="s">
        <v>834</v>
      </c>
      <c r="B5" s="1167" t="s">
        <v>646</v>
      </c>
      <c r="C5" s="1167" t="s">
        <v>835</v>
      </c>
      <c r="D5" s="1167"/>
      <c r="E5" s="1167"/>
      <c r="F5" s="1167"/>
      <c r="G5" s="1167"/>
      <c r="H5" s="1167"/>
      <c r="I5" s="1169"/>
    </row>
    <row r="6" spans="1:9" ht="27.75" customHeight="1">
      <c r="A6" s="1166"/>
      <c r="B6" s="1168"/>
      <c r="C6" s="493" t="s">
        <v>836</v>
      </c>
      <c r="D6" s="493" t="s">
        <v>837</v>
      </c>
      <c r="E6" s="493" t="s">
        <v>842</v>
      </c>
      <c r="F6" s="493" t="s">
        <v>843</v>
      </c>
      <c r="G6" s="493" t="s">
        <v>844</v>
      </c>
      <c r="H6" s="493" t="s">
        <v>845</v>
      </c>
      <c r="I6" s="593" t="s">
        <v>838</v>
      </c>
    </row>
    <row r="7" spans="1:9" ht="36" customHeight="1">
      <c r="A7" s="724" t="s">
        <v>562</v>
      </c>
      <c r="B7" s="775">
        <v>18471</v>
      </c>
      <c r="C7" s="726">
        <v>6583</v>
      </c>
      <c r="D7" s="119">
        <v>8366</v>
      </c>
      <c r="E7" s="119">
        <v>2548</v>
      </c>
      <c r="F7" s="119">
        <v>670</v>
      </c>
      <c r="G7" s="119">
        <v>214</v>
      </c>
      <c r="H7" s="777">
        <v>72</v>
      </c>
      <c r="I7" s="776">
        <v>18</v>
      </c>
    </row>
    <row r="8" spans="1:9" ht="36" customHeight="1">
      <c r="A8" s="727" t="s">
        <v>839</v>
      </c>
      <c r="B8" s="726">
        <v>18393</v>
      </c>
      <c r="C8" s="119">
        <v>6532</v>
      </c>
      <c r="D8" s="119">
        <v>8349</v>
      </c>
      <c r="E8" s="119">
        <v>2542</v>
      </c>
      <c r="F8" s="119">
        <v>670</v>
      </c>
      <c r="G8" s="119">
        <v>212</v>
      </c>
      <c r="H8" s="119">
        <v>70</v>
      </c>
      <c r="I8" s="120">
        <v>18</v>
      </c>
    </row>
    <row r="9" spans="1:9" ht="36" customHeight="1">
      <c r="A9" s="727" t="s">
        <v>822</v>
      </c>
      <c r="B9" s="726">
        <v>14338</v>
      </c>
      <c r="C9" s="119">
        <v>4523</v>
      </c>
      <c r="D9" s="119">
        <v>6852</v>
      </c>
      <c r="E9" s="119">
        <v>2132</v>
      </c>
      <c r="F9" s="119">
        <v>572</v>
      </c>
      <c r="G9" s="119">
        <v>182</v>
      </c>
      <c r="H9" s="119">
        <v>61</v>
      </c>
      <c r="I9" s="120">
        <v>16</v>
      </c>
    </row>
    <row r="10" spans="1:9" ht="36" customHeight="1">
      <c r="A10" s="727" t="s">
        <v>840</v>
      </c>
      <c r="B10" s="726">
        <v>2326</v>
      </c>
      <c r="C10" s="119">
        <v>1171</v>
      </c>
      <c r="D10" s="119">
        <v>914</v>
      </c>
      <c r="E10" s="119">
        <v>192</v>
      </c>
      <c r="F10" s="119">
        <v>35</v>
      </c>
      <c r="G10" s="119">
        <v>8</v>
      </c>
      <c r="H10" s="119">
        <v>5</v>
      </c>
      <c r="I10" s="120">
        <v>1</v>
      </c>
    </row>
    <row r="11" spans="1:9" ht="36" customHeight="1">
      <c r="A11" s="727" t="s">
        <v>823</v>
      </c>
      <c r="B11" s="726">
        <v>1622</v>
      </c>
      <c r="C11" s="119">
        <v>804</v>
      </c>
      <c r="D11" s="119">
        <v>539</v>
      </c>
      <c r="E11" s="119">
        <v>201</v>
      </c>
      <c r="F11" s="119">
        <v>54</v>
      </c>
      <c r="G11" s="119">
        <v>21</v>
      </c>
      <c r="H11" s="119">
        <v>2</v>
      </c>
      <c r="I11" s="120">
        <v>1</v>
      </c>
    </row>
    <row r="12" spans="1:9" ht="36" customHeight="1">
      <c r="A12" s="727" t="s">
        <v>824</v>
      </c>
      <c r="B12" s="726">
        <v>107</v>
      </c>
      <c r="C12" s="119">
        <v>34</v>
      </c>
      <c r="D12" s="119">
        <v>44</v>
      </c>
      <c r="E12" s="119">
        <v>17</v>
      </c>
      <c r="F12" s="119">
        <v>9</v>
      </c>
      <c r="G12" s="119">
        <v>1</v>
      </c>
      <c r="H12" s="119">
        <v>2</v>
      </c>
      <c r="I12" s="120" t="s">
        <v>679</v>
      </c>
    </row>
    <row r="13" spans="1:9" ht="36" customHeight="1">
      <c r="A13" s="744" t="s">
        <v>841</v>
      </c>
      <c r="B13" s="745">
        <v>78</v>
      </c>
      <c r="C13" s="746">
        <v>51</v>
      </c>
      <c r="D13" s="746">
        <v>17</v>
      </c>
      <c r="E13" s="746">
        <v>6</v>
      </c>
      <c r="F13" s="746" t="s">
        <v>679</v>
      </c>
      <c r="G13" s="746">
        <v>2</v>
      </c>
      <c r="H13" s="746">
        <v>2</v>
      </c>
      <c r="I13" s="747" t="s">
        <v>679</v>
      </c>
    </row>
  </sheetData>
  <sheetProtection/>
  <mergeCells count="3">
    <mergeCell ref="A5:A6"/>
    <mergeCell ref="B5:B6"/>
    <mergeCell ref="C5:I5"/>
  </mergeCells>
  <hyperlinks>
    <hyperlink ref="A1" location="'目次 '!A1" display="目次へ移動"/>
  </hyperlinks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125" style="592" customWidth="1"/>
    <col min="2" max="9" width="7.375" style="592" customWidth="1"/>
    <col min="10" max="16384" width="9.00390625" style="592" customWidth="1"/>
  </cols>
  <sheetData>
    <row r="1" ht="13.5">
      <c r="A1" s="1077" t="s">
        <v>1188</v>
      </c>
    </row>
    <row r="3" spans="1:9" ht="33" customHeight="1">
      <c r="A3" s="1142" t="s">
        <v>1178</v>
      </c>
      <c r="B3" s="1142"/>
      <c r="C3" s="1142"/>
      <c r="D3" s="1142"/>
      <c r="E3" s="1142"/>
      <c r="F3" s="1142"/>
      <c r="G3" s="1142"/>
      <c r="H3" s="1142"/>
      <c r="I3" s="1142"/>
    </row>
    <row r="4" ht="6" customHeight="1"/>
    <row r="5" spans="1:9" ht="19.5" customHeight="1">
      <c r="A5" s="1143" t="s">
        <v>834</v>
      </c>
      <c r="B5" s="1145" t="s">
        <v>646</v>
      </c>
      <c r="C5" s="1145" t="s">
        <v>835</v>
      </c>
      <c r="D5" s="1145"/>
      <c r="E5" s="1145"/>
      <c r="F5" s="1145"/>
      <c r="G5" s="1145"/>
      <c r="H5" s="1145"/>
      <c r="I5" s="1147"/>
    </row>
    <row r="6" spans="1:9" ht="27.75" customHeight="1">
      <c r="A6" s="1144"/>
      <c r="B6" s="1146"/>
      <c r="C6" s="1035" t="s">
        <v>836</v>
      </c>
      <c r="D6" s="1035" t="s">
        <v>837</v>
      </c>
      <c r="E6" s="1035" t="s">
        <v>544</v>
      </c>
      <c r="F6" s="1035" t="s">
        <v>545</v>
      </c>
      <c r="G6" s="1035" t="s">
        <v>546</v>
      </c>
      <c r="H6" s="1035" t="s">
        <v>547</v>
      </c>
      <c r="I6" s="1060" t="s">
        <v>838</v>
      </c>
    </row>
    <row r="7" spans="1:9" ht="36" customHeight="1">
      <c r="A7" s="1061" t="s">
        <v>1110</v>
      </c>
      <c r="B7" s="1062"/>
      <c r="C7" s="1063"/>
      <c r="D7" s="1064"/>
      <c r="E7" s="1064"/>
      <c r="F7" s="1064"/>
      <c r="G7" s="1064"/>
      <c r="H7" s="1064"/>
      <c r="I7" s="1065"/>
    </row>
    <row r="8" spans="1:9" ht="36" customHeight="1">
      <c r="A8" s="1061" t="s">
        <v>787</v>
      </c>
      <c r="B8" s="1062">
        <f>SUM(C8:I8)</f>
        <v>18524</v>
      </c>
      <c r="C8" s="1066">
        <v>6601</v>
      </c>
      <c r="D8" s="1066">
        <v>8397</v>
      </c>
      <c r="E8" s="1066">
        <v>2550</v>
      </c>
      <c r="F8" s="1066">
        <v>671</v>
      </c>
      <c r="G8" s="1066">
        <v>214</v>
      </c>
      <c r="H8" s="1066">
        <v>73</v>
      </c>
      <c r="I8" s="1067">
        <v>18</v>
      </c>
    </row>
    <row r="9" spans="1:9" ht="36" customHeight="1">
      <c r="A9" s="1061" t="s">
        <v>788</v>
      </c>
      <c r="B9" s="1062">
        <f>SUM(C9:I9)</f>
        <v>35367</v>
      </c>
      <c r="C9" s="1066">
        <v>6601</v>
      </c>
      <c r="D9" s="1066">
        <v>16794</v>
      </c>
      <c r="E9" s="1066">
        <v>7650</v>
      </c>
      <c r="F9" s="1066">
        <v>2684</v>
      </c>
      <c r="G9" s="1066">
        <v>1070</v>
      </c>
      <c r="H9" s="1066">
        <v>438</v>
      </c>
      <c r="I9" s="1067">
        <v>130</v>
      </c>
    </row>
    <row r="10" spans="1:9" ht="36" customHeight="1">
      <c r="A10" s="1068" t="s">
        <v>1111</v>
      </c>
      <c r="B10" s="1069">
        <f>SUM(C10:I10)</f>
        <v>26513</v>
      </c>
      <c r="C10" s="1070">
        <v>6601</v>
      </c>
      <c r="D10" s="1070">
        <v>14136</v>
      </c>
      <c r="E10" s="1070">
        <v>4246</v>
      </c>
      <c r="F10" s="1070">
        <v>1067</v>
      </c>
      <c r="G10" s="1070">
        <v>310</v>
      </c>
      <c r="H10" s="1070">
        <v>123</v>
      </c>
      <c r="I10" s="1071">
        <v>30</v>
      </c>
    </row>
  </sheetData>
  <sheetProtection/>
  <mergeCells count="4">
    <mergeCell ref="A3:I3"/>
    <mergeCell ref="A5:A6"/>
    <mergeCell ref="B5:B6"/>
    <mergeCell ref="C5:I5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592" customWidth="1"/>
    <col min="2" max="3" width="8.00390625" style="592" customWidth="1"/>
    <col min="4" max="10" width="7.625" style="592" customWidth="1"/>
    <col min="11" max="16384" width="9.00390625" style="592" customWidth="1"/>
  </cols>
  <sheetData>
    <row r="1" ht="13.5">
      <c r="A1" s="1077" t="s">
        <v>1188</v>
      </c>
    </row>
    <row r="3" ht="13.5">
      <c r="A3" s="671" t="s">
        <v>1112</v>
      </c>
    </row>
    <row r="4" ht="6" customHeight="1"/>
    <row r="5" spans="1:10" ht="19.5" customHeight="1">
      <c r="A5" s="1150" t="s">
        <v>846</v>
      </c>
      <c r="B5" s="1167" t="s">
        <v>847</v>
      </c>
      <c r="C5" s="1152" t="s">
        <v>848</v>
      </c>
      <c r="D5" s="1167" t="s">
        <v>849</v>
      </c>
      <c r="E5" s="1167"/>
      <c r="F5" s="1167"/>
      <c r="G5" s="1167"/>
      <c r="H5" s="1167"/>
      <c r="I5" s="1167"/>
      <c r="J5" s="1169"/>
    </row>
    <row r="6" spans="1:10" ht="27.75" customHeight="1">
      <c r="A6" s="1166"/>
      <c r="B6" s="1168"/>
      <c r="C6" s="1168"/>
      <c r="D6" s="493" t="s">
        <v>795</v>
      </c>
      <c r="E6" s="493" t="s">
        <v>854</v>
      </c>
      <c r="F6" s="493" t="s">
        <v>855</v>
      </c>
      <c r="G6" s="493" t="s">
        <v>856</v>
      </c>
      <c r="H6" s="493" t="s">
        <v>857</v>
      </c>
      <c r="I6" s="493" t="s">
        <v>858</v>
      </c>
      <c r="J6" s="593" t="s">
        <v>850</v>
      </c>
    </row>
    <row r="7" spans="1:10" ht="18" customHeight="1">
      <c r="A7" s="562"/>
      <c r="B7" s="594"/>
      <c r="C7" s="595"/>
      <c r="D7" s="595"/>
      <c r="E7" s="595"/>
      <c r="F7" s="595"/>
      <c r="G7" s="595"/>
      <c r="H7" s="595"/>
      <c r="I7" s="595"/>
      <c r="J7" s="596"/>
    </row>
    <row r="8" spans="1:10" ht="19.5" customHeight="1">
      <c r="A8" s="597" t="s">
        <v>847</v>
      </c>
      <c r="B8" s="121">
        <v>10329</v>
      </c>
      <c r="C8" s="112">
        <v>3462</v>
      </c>
      <c r="D8" s="112">
        <f aca="true" t="shared" si="0" ref="D8:D15">SUM(E8:J8)</f>
        <v>6867</v>
      </c>
      <c r="E8" s="122">
        <v>1282</v>
      </c>
      <c r="F8" s="122">
        <v>1514</v>
      </c>
      <c r="G8" s="122">
        <v>1859</v>
      </c>
      <c r="H8" s="122">
        <v>1173</v>
      </c>
      <c r="I8" s="122">
        <v>681</v>
      </c>
      <c r="J8" s="123">
        <v>358</v>
      </c>
    </row>
    <row r="9" spans="1:10" ht="19.5" customHeight="1">
      <c r="A9" s="597" t="s">
        <v>851</v>
      </c>
      <c r="B9" s="121">
        <v>2863</v>
      </c>
      <c r="C9" s="598">
        <v>2763</v>
      </c>
      <c r="D9" s="598">
        <f t="shared" si="0"/>
        <v>100</v>
      </c>
      <c r="E9" s="112">
        <v>77</v>
      </c>
      <c r="F9" s="598">
        <v>16</v>
      </c>
      <c r="G9" s="598">
        <v>4</v>
      </c>
      <c r="H9" s="598">
        <v>2</v>
      </c>
      <c r="I9" s="652">
        <v>1</v>
      </c>
      <c r="J9" s="651" t="s">
        <v>679</v>
      </c>
    </row>
    <row r="10" spans="1:10" ht="19.5" customHeight="1">
      <c r="A10" s="597" t="s">
        <v>661</v>
      </c>
      <c r="B10" s="655">
        <v>1072</v>
      </c>
      <c r="C10" s="653">
        <v>472</v>
      </c>
      <c r="D10" s="653">
        <f t="shared" si="0"/>
        <v>600</v>
      </c>
      <c r="E10" s="656">
        <v>525</v>
      </c>
      <c r="F10" s="654">
        <v>58</v>
      </c>
      <c r="G10" s="654">
        <v>10</v>
      </c>
      <c r="H10" s="653">
        <v>5</v>
      </c>
      <c r="I10" s="653" t="s">
        <v>679</v>
      </c>
      <c r="J10" s="651">
        <v>2</v>
      </c>
    </row>
    <row r="11" spans="1:10" ht="19.5" customHeight="1">
      <c r="A11" s="597" t="s">
        <v>662</v>
      </c>
      <c r="B11" s="655">
        <v>1345</v>
      </c>
      <c r="C11" s="768">
        <v>168</v>
      </c>
      <c r="D11" s="653">
        <f t="shared" si="0"/>
        <v>1177</v>
      </c>
      <c r="E11" s="598">
        <v>486</v>
      </c>
      <c r="F11" s="598">
        <v>583</v>
      </c>
      <c r="G11" s="598">
        <v>96</v>
      </c>
      <c r="H11" s="598">
        <v>11</v>
      </c>
      <c r="I11" s="652">
        <v>1</v>
      </c>
      <c r="J11" s="651" t="s">
        <v>679</v>
      </c>
    </row>
    <row r="12" spans="1:10" ht="19.5" customHeight="1">
      <c r="A12" s="597" t="s">
        <v>663</v>
      </c>
      <c r="B12" s="655">
        <v>1833</v>
      </c>
      <c r="C12" s="768">
        <v>50</v>
      </c>
      <c r="D12" s="653">
        <f t="shared" si="0"/>
        <v>1783</v>
      </c>
      <c r="E12" s="598">
        <v>170</v>
      </c>
      <c r="F12" s="598">
        <v>718</v>
      </c>
      <c r="G12" s="598">
        <v>832</v>
      </c>
      <c r="H12" s="598">
        <v>58</v>
      </c>
      <c r="I12" s="652">
        <v>4</v>
      </c>
      <c r="J12" s="651">
        <v>1</v>
      </c>
    </row>
    <row r="13" spans="1:10" ht="19.5" customHeight="1">
      <c r="A13" s="597" t="s">
        <v>664</v>
      </c>
      <c r="B13" s="121">
        <v>1459</v>
      </c>
      <c r="C13" s="769">
        <v>6</v>
      </c>
      <c r="D13" s="653">
        <f t="shared" si="0"/>
        <v>1453</v>
      </c>
      <c r="E13" s="598">
        <v>15</v>
      </c>
      <c r="F13" s="598">
        <v>124</v>
      </c>
      <c r="G13" s="598">
        <v>774</v>
      </c>
      <c r="H13" s="598">
        <v>483</v>
      </c>
      <c r="I13" s="652">
        <v>51</v>
      </c>
      <c r="J13" s="651">
        <v>6</v>
      </c>
    </row>
    <row r="14" spans="1:10" ht="19.5" customHeight="1">
      <c r="A14" s="597" t="s">
        <v>665</v>
      </c>
      <c r="B14" s="121">
        <v>936</v>
      </c>
      <c r="C14" s="652">
        <v>3</v>
      </c>
      <c r="D14" s="653">
        <f t="shared" si="0"/>
        <v>933</v>
      </c>
      <c r="E14" s="653">
        <v>7</v>
      </c>
      <c r="F14" s="598">
        <v>9</v>
      </c>
      <c r="G14" s="598">
        <v>124</v>
      </c>
      <c r="H14" s="598">
        <v>506</v>
      </c>
      <c r="I14" s="652">
        <v>257</v>
      </c>
      <c r="J14" s="651">
        <v>30</v>
      </c>
    </row>
    <row r="15" spans="1:10" ht="19.5" customHeight="1">
      <c r="A15" s="597" t="s">
        <v>853</v>
      </c>
      <c r="B15" s="655">
        <v>821</v>
      </c>
      <c r="C15" s="653" t="s">
        <v>679</v>
      </c>
      <c r="D15" s="653">
        <f t="shared" si="0"/>
        <v>821</v>
      </c>
      <c r="E15" s="653">
        <v>2</v>
      </c>
      <c r="F15" s="653">
        <v>6</v>
      </c>
      <c r="G15" s="651">
        <v>19</v>
      </c>
      <c r="H15" s="654">
        <v>108</v>
      </c>
      <c r="I15" s="654">
        <v>367</v>
      </c>
      <c r="J15" s="651">
        <v>319</v>
      </c>
    </row>
    <row r="16" spans="1:10" ht="18" customHeight="1">
      <c r="A16" s="582"/>
      <c r="B16" s="599"/>
      <c r="C16" s="771"/>
      <c r="D16" s="770"/>
      <c r="E16" s="601"/>
      <c r="F16" s="601"/>
      <c r="G16" s="601"/>
      <c r="H16" s="601"/>
      <c r="I16" s="601"/>
      <c r="J16" s="600"/>
    </row>
  </sheetData>
  <sheetProtection/>
  <mergeCells count="4">
    <mergeCell ref="D5:J5"/>
    <mergeCell ref="A5:A6"/>
    <mergeCell ref="B5:B6"/>
    <mergeCell ref="C5:C6"/>
  </mergeCells>
  <hyperlinks>
    <hyperlink ref="A1" location="'目次 '!A1" display="目次へ移動"/>
  </hyperlinks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875" style="124" customWidth="1"/>
    <col min="2" max="4" width="11.625" style="124" customWidth="1"/>
    <col min="5" max="5" width="11.625" style="430" customWidth="1"/>
    <col min="6" max="16384" width="9.00390625" style="124" customWidth="1"/>
  </cols>
  <sheetData>
    <row r="1" ht="13.5">
      <c r="A1" s="1077" t="s">
        <v>1188</v>
      </c>
    </row>
    <row r="3" spans="1:5" ht="13.5">
      <c r="A3" s="1171" t="s">
        <v>1017</v>
      </c>
      <c r="B3" s="1171"/>
      <c r="C3" s="1171"/>
      <c r="D3" s="1171"/>
      <c r="E3" s="1171"/>
    </row>
    <row r="4" ht="6" customHeight="1"/>
    <row r="5" spans="1:5" ht="44.25" customHeight="1">
      <c r="A5" s="125" t="s">
        <v>817</v>
      </c>
      <c r="B5" s="126" t="s">
        <v>784</v>
      </c>
      <c r="C5" s="127" t="s">
        <v>859</v>
      </c>
      <c r="D5" s="481" t="s">
        <v>549</v>
      </c>
      <c r="E5" s="482" t="s">
        <v>548</v>
      </c>
    </row>
    <row r="6" spans="1:5" ht="24" customHeight="1">
      <c r="A6" s="128"/>
      <c r="B6" s="772"/>
      <c r="C6" s="780"/>
      <c r="D6" s="780"/>
      <c r="E6" s="431"/>
    </row>
    <row r="7" spans="1:5" ht="24" customHeight="1">
      <c r="A7" s="128" t="s">
        <v>860</v>
      </c>
      <c r="B7" s="773">
        <f>SUM(B9+B13+B19+B25+B27)</f>
        <v>42475</v>
      </c>
      <c r="C7" s="781">
        <f>SUM(C9+C13+C19+C25+C27)</f>
        <v>92648</v>
      </c>
      <c r="D7" s="781">
        <f>SUM(D9+D13+D19+D25+D27)</f>
        <v>37130</v>
      </c>
      <c r="E7" s="498">
        <v>2.18</v>
      </c>
    </row>
    <row r="8" spans="1:5" ht="24" customHeight="1">
      <c r="A8" s="128"/>
      <c r="B8" s="773"/>
      <c r="C8" s="781"/>
      <c r="D8" s="781"/>
      <c r="E8" s="499"/>
    </row>
    <row r="9" spans="1:5" ht="24" customHeight="1">
      <c r="A9" s="128" t="s">
        <v>861</v>
      </c>
      <c r="B9" s="773">
        <v>39</v>
      </c>
      <c r="C9" s="781">
        <v>93</v>
      </c>
      <c r="D9" s="781">
        <v>46</v>
      </c>
      <c r="E9" s="498">
        <v>2.38</v>
      </c>
    </row>
    <row r="10" spans="1:5" ht="24" customHeight="1">
      <c r="A10" s="128" t="s">
        <v>862</v>
      </c>
      <c r="B10" s="773">
        <v>23</v>
      </c>
      <c r="C10" s="781">
        <v>52</v>
      </c>
      <c r="D10" s="781">
        <v>29</v>
      </c>
      <c r="E10" s="498">
        <v>2.26</v>
      </c>
    </row>
    <row r="11" spans="1:5" ht="24" customHeight="1">
      <c r="A11" s="128" t="s">
        <v>863</v>
      </c>
      <c r="B11" s="773">
        <v>16</v>
      </c>
      <c r="C11" s="781">
        <v>41</v>
      </c>
      <c r="D11" s="781">
        <v>17</v>
      </c>
      <c r="E11" s="498">
        <v>2.56</v>
      </c>
    </row>
    <row r="12" spans="1:5" ht="24" customHeight="1">
      <c r="A12" s="128"/>
      <c r="B12" s="773"/>
      <c r="C12" s="781"/>
      <c r="D12" s="781"/>
      <c r="E12" s="499"/>
    </row>
    <row r="13" spans="1:5" ht="24" customHeight="1">
      <c r="A13" s="128" t="s">
        <v>864</v>
      </c>
      <c r="B13" s="773">
        <v>42</v>
      </c>
      <c r="C13" s="781">
        <v>148</v>
      </c>
      <c r="D13" s="781">
        <v>102</v>
      </c>
      <c r="E13" s="498">
        <v>3.52</v>
      </c>
    </row>
    <row r="14" spans="1:5" ht="24" customHeight="1">
      <c r="A14" s="128" t="s">
        <v>865</v>
      </c>
      <c r="B14" s="773">
        <v>21</v>
      </c>
      <c r="C14" s="781">
        <v>72</v>
      </c>
      <c r="D14" s="781">
        <v>51</v>
      </c>
      <c r="E14" s="498">
        <v>3.43</v>
      </c>
    </row>
    <row r="15" spans="1:5" ht="24" customHeight="1">
      <c r="A15" s="128" t="s">
        <v>866</v>
      </c>
      <c r="B15" s="773">
        <v>12</v>
      </c>
      <c r="C15" s="781">
        <v>42</v>
      </c>
      <c r="D15" s="781">
        <v>28</v>
      </c>
      <c r="E15" s="498">
        <v>3.5</v>
      </c>
    </row>
    <row r="16" spans="1:5" ht="24" customHeight="1">
      <c r="A16" s="128" t="s">
        <v>867</v>
      </c>
      <c r="B16" s="773">
        <v>1</v>
      </c>
      <c r="C16" s="781">
        <v>4</v>
      </c>
      <c r="D16" s="781">
        <v>3</v>
      </c>
      <c r="E16" s="498">
        <v>4</v>
      </c>
    </row>
    <row r="17" spans="1:5" ht="24" customHeight="1">
      <c r="A17" s="128" t="s">
        <v>868</v>
      </c>
      <c r="B17" s="773">
        <v>8</v>
      </c>
      <c r="C17" s="781">
        <v>30</v>
      </c>
      <c r="D17" s="781">
        <v>20</v>
      </c>
      <c r="E17" s="498">
        <v>3.75</v>
      </c>
    </row>
    <row r="18" spans="1:5" ht="24" customHeight="1">
      <c r="A18" s="128"/>
      <c r="B18" s="773"/>
      <c r="C18" s="781"/>
      <c r="D18" s="781"/>
      <c r="E18" s="499"/>
    </row>
    <row r="19" spans="1:5" ht="24" customHeight="1">
      <c r="A19" s="128" t="s">
        <v>869</v>
      </c>
      <c r="B19" s="773">
        <v>22776</v>
      </c>
      <c r="C19" s="781">
        <v>57778</v>
      </c>
      <c r="D19" s="781">
        <v>35502</v>
      </c>
      <c r="E19" s="498">
        <v>2.54</v>
      </c>
    </row>
    <row r="20" spans="1:5" ht="24" customHeight="1">
      <c r="A20" s="128" t="s">
        <v>870</v>
      </c>
      <c r="B20" s="773">
        <v>1776</v>
      </c>
      <c r="C20" s="781">
        <v>3861</v>
      </c>
      <c r="D20" s="781">
        <v>2356</v>
      </c>
      <c r="E20" s="498">
        <v>2.17</v>
      </c>
    </row>
    <row r="21" spans="1:5" ht="24" customHeight="1">
      <c r="A21" s="128" t="s">
        <v>871</v>
      </c>
      <c r="B21" s="773">
        <v>19567</v>
      </c>
      <c r="C21" s="781">
        <v>49531</v>
      </c>
      <c r="D21" s="781">
        <v>29842</v>
      </c>
      <c r="E21" s="498">
        <v>2.53</v>
      </c>
    </row>
    <row r="22" spans="1:5" ht="37.5" customHeight="1">
      <c r="A22" s="129" t="s">
        <v>872</v>
      </c>
      <c r="B22" s="773">
        <v>843</v>
      </c>
      <c r="C22" s="781">
        <v>2603</v>
      </c>
      <c r="D22" s="781">
        <v>1965</v>
      </c>
      <c r="E22" s="498">
        <v>3.09</v>
      </c>
    </row>
    <row r="23" spans="1:5" ht="37.5" customHeight="1">
      <c r="A23" s="129" t="s">
        <v>0</v>
      </c>
      <c r="B23" s="773">
        <v>590</v>
      </c>
      <c r="C23" s="781">
        <v>1783</v>
      </c>
      <c r="D23" s="781">
        <v>1339</v>
      </c>
      <c r="E23" s="498">
        <v>3.02</v>
      </c>
    </row>
    <row r="24" spans="1:5" ht="24" customHeight="1">
      <c r="A24" s="128"/>
      <c r="B24" s="773"/>
      <c r="C24" s="781"/>
      <c r="D24" s="781"/>
      <c r="E24" s="499"/>
    </row>
    <row r="25" spans="1:5" ht="24" customHeight="1">
      <c r="A25" s="128" t="s">
        <v>1</v>
      </c>
      <c r="B25" s="773">
        <v>18661</v>
      </c>
      <c r="C25" s="781">
        <v>32438</v>
      </c>
      <c r="D25" s="781">
        <v>13</v>
      </c>
      <c r="E25" s="498">
        <v>1.74</v>
      </c>
    </row>
    <row r="26" spans="1:5" ht="24" customHeight="1">
      <c r="A26" s="128"/>
      <c r="B26" s="773"/>
      <c r="C26" s="781"/>
      <c r="D26" s="781"/>
      <c r="E26" s="499"/>
    </row>
    <row r="27" spans="1:5" ht="24" customHeight="1">
      <c r="A27" s="128" t="s">
        <v>2</v>
      </c>
      <c r="B27" s="773">
        <v>957</v>
      </c>
      <c r="C27" s="781">
        <v>2191</v>
      </c>
      <c r="D27" s="781">
        <v>1467</v>
      </c>
      <c r="E27" s="498">
        <v>2.29</v>
      </c>
    </row>
    <row r="28" spans="1:5" ht="24" customHeight="1">
      <c r="A28" s="130"/>
      <c r="B28" s="774"/>
      <c r="C28" s="782"/>
      <c r="D28" s="782"/>
      <c r="E28" s="500"/>
    </row>
    <row r="29" spans="1:5" ht="18" customHeight="1">
      <c r="A29" s="959" t="s">
        <v>1114</v>
      </c>
      <c r="B29" s="959"/>
      <c r="C29" s="959"/>
      <c r="D29" s="959"/>
      <c r="E29" s="959"/>
    </row>
    <row r="30" spans="1:5" ht="13.5">
      <c r="A30" s="1170"/>
      <c r="B30" s="1170"/>
      <c r="C30" s="1170"/>
      <c r="D30" s="1170"/>
      <c r="E30" s="1170"/>
    </row>
  </sheetData>
  <sheetProtection/>
  <mergeCells count="2">
    <mergeCell ref="A30:E30"/>
    <mergeCell ref="A3:E3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3.625" style="9" customWidth="1"/>
    <col min="2" max="3" width="12.625" style="9" customWidth="1"/>
    <col min="4" max="4" width="16.125" style="9" customWidth="1"/>
    <col min="5" max="6" width="12.625" style="9" customWidth="1"/>
    <col min="7" max="16384" width="9.00390625" style="9" customWidth="1"/>
  </cols>
  <sheetData>
    <row r="1" ht="13.5">
      <c r="A1" s="1077" t="s">
        <v>1188</v>
      </c>
    </row>
    <row r="3" ht="13.5" customHeight="1">
      <c r="A3" s="960" t="s">
        <v>1075</v>
      </c>
    </row>
    <row r="4" ht="6" customHeight="1"/>
    <row r="5" spans="1:6" ht="27.75" customHeight="1">
      <c r="A5" s="108" t="s">
        <v>3</v>
      </c>
      <c r="B5" s="10" t="s">
        <v>4</v>
      </c>
      <c r="C5" s="109" t="s">
        <v>5</v>
      </c>
      <c r="D5" s="109" t="s">
        <v>8</v>
      </c>
      <c r="E5" s="111" t="s">
        <v>6</v>
      </c>
      <c r="F5" s="613" t="s">
        <v>890</v>
      </c>
    </row>
    <row r="6" spans="1:6" s="132" customFormat="1" ht="11.25" customHeight="1">
      <c r="A6" s="131" t="s">
        <v>7</v>
      </c>
      <c r="B6" s="784">
        <v>37182</v>
      </c>
      <c r="C6" s="783">
        <v>32284</v>
      </c>
      <c r="D6" s="502">
        <v>3488</v>
      </c>
      <c r="E6" s="503">
        <v>648</v>
      </c>
      <c r="F6" s="503">
        <v>762</v>
      </c>
    </row>
    <row r="7" spans="1:6" s="132" customFormat="1" ht="11.25" customHeight="1">
      <c r="A7" s="133" t="s">
        <v>10</v>
      </c>
      <c r="B7" s="134">
        <v>85</v>
      </c>
      <c r="C7" s="135">
        <v>32</v>
      </c>
      <c r="D7" s="135">
        <v>44</v>
      </c>
      <c r="E7" s="136">
        <v>9</v>
      </c>
      <c r="F7" s="136" t="s">
        <v>373</v>
      </c>
    </row>
    <row r="8" spans="1:6" s="132" customFormat="1" ht="11.25" customHeight="1">
      <c r="A8" s="133" t="s">
        <v>12</v>
      </c>
      <c r="B8" s="134">
        <v>81</v>
      </c>
      <c r="C8" s="135">
        <v>29</v>
      </c>
      <c r="D8" s="135">
        <v>43</v>
      </c>
      <c r="E8" s="136">
        <v>9</v>
      </c>
      <c r="F8" s="136" t="s">
        <v>373</v>
      </c>
    </row>
    <row r="9" spans="1:6" s="132" customFormat="1" ht="11.25" customHeight="1">
      <c r="A9" s="133" t="s">
        <v>14</v>
      </c>
      <c r="B9" s="134">
        <v>6</v>
      </c>
      <c r="C9" s="135">
        <v>6</v>
      </c>
      <c r="D9" s="135" t="s">
        <v>373</v>
      </c>
      <c r="E9" s="136" t="s">
        <v>891</v>
      </c>
      <c r="F9" s="136" t="s">
        <v>373</v>
      </c>
    </row>
    <row r="10" spans="1:6" s="132" customFormat="1" ht="11.25" customHeight="1">
      <c r="A10" s="133" t="s">
        <v>24</v>
      </c>
      <c r="B10" s="134">
        <v>1</v>
      </c>
      <c r="C10" s="135">
        <v>1</v>
      </c>
      <c r="D10" s="135" t="s">
        <v>373</v>
      </c>
      <c r="E10" s="136" t="s">
        <v>891</v>
      </c>
      <c r="F10" s="136" t="s">
        <v>892</v>
      </c>
    </row>
    <row r="11" spans="1:6" s="132" customFormat="1" ht="11.25" customHeight="1">
      <c r="A11" s="133" t="s">
        <v>16</v>
      </c>
      <c r="B11" s="134">
        <v>1497</v>
      </c>
      <c r="C11" s="135">
        <v>1317</v>
      </c>
      <c r="D11" s="135">
        <v>149</v>
      </c>
      <c r="E11" s="136">
        <v>24</v>
      </c>
      <c r="F11" s="136">
        <v>7</v>
      </c>
    </row>
    <row r="12" spans="1:6" s="132" customFormat="1" ht="11.25" customHeight="1">
      <c r="A12" s="133" t="s">
        <v>18</v>
      </c>
      <c r="B12" s="134">
        <v>4199</v>
      </c>
      <c r="C12" s="135">
        <v>4075</v>
      </c>
      <c r="D12" s="135">
        <v>108</v>
      </c>
      <c r="E12" s="136">
        <v>4</v>
      </c>
      <c r="F12" s="136">
        <v>12</v>
      </c>
    </row>
    <row r="13" spans="1:6" s="132" customFormat="1" ht="11.25" customHeight="1">
      <c r="A13" s="133" t="s">
        <v>20</v>
      </c>
      <c r="B13" s="134">
        <v>206</v>
      </c>
      <c r="C13" s="135">
        <v>205</v>
      </c>
      <c r="D13" s="135" t="s">
        <v>373</v>
      </c>
      <c r="E13" s="136" t="s">
        <v>373</v>
      </c>
      <c r="F13" s="136">
        <v>1</v>
      </c>
    </row>
    <row r="14" spans="1:6" s="132" customFormat="1" ht="11.25" customHeight="1">
      <c r="A14" s="133" t="s">
        <v>22</v>
      </c>
      <c r="B14" s="134">
        <v>1416</v>
      </c>
      <c r="C14" s="135">
        <v>1314</v>
      </c>
      <c r="D14" s="135">
        <v>88</v>
      </c>
      <c r="E14" s="136">
        <v>5</v>
      </c>
      <c r="F14" s="136">
        <v>9</v>
      </c>
    </row>
    <row r="15" spans="1:6" s="132" customFormat="1" ht="11.25" customHeight="1">
      <c r="A15" s="133" t="s">
        <v>26</v>
      </c>
      <c r="B15" s="134">
        <v>1564</v>
      </c>
      <c r="C15" s="135">
        <v>1485</v>
      </c>
      <c r="D15" s="135">
        <v>60</v>
      </c>
      <c r="E15" s="136">
        <v>5</v>
      </c>
      <c r="F15" s="136">
        <v>14</v>
      </c>
    </row>
    <row r="16" spans="1:6" s="132" customFormat="1" ht="11.25" customHeight="1">
      <c r="A16" s="133" t="s">
        <v>1115</v>
      </c>
      <c r="B16" s="134">
        <v>6192</v>
      </c>
      <c r="C16" s="135">
        <v>5678</v>
      </c>
      <c r="D16" s="135">
        <v>371</v>
      </c>
      <c r="E16" s="136">
        <v>103</v>
      </c>
      <c r="F16" s="136">
        <v>40</v>
      </c>
    </row>
    <row r="17" spans="1:6" s="132" customFormat="1" ht="11.25" customHeight="1">
      <c r="A17" s="133" t="s">
        <v>1116</v>
      </c>
      <c r="B17" s="134">
        <v>1512</v>
      </c>
      <c r="C17" s="135">
        <v>1478</v>
      </c>
      <c r="D17" s="135">
        <v>25</v>
      </c>
      <c r="E17" s="136">
        <v>2</v>
      </c>
      <c r="F17" s="136">
        <v>7</v>
      </c>
    </row>
    <row r="18" spans="1:6" s="132" customFormat="1" ht="11.25" customHeight="1">
      <c r="A18" s="133" t="s">
        <v>28</v>
      </c>
      <c r="B18" s="134">
        <v>2027</v>
      </c>
      <c r="C18" s="135">
        <v>1712</v>
      </c>
      <c r="D18" s="135">
        <v>244</v>
      </c>
      <c r="E18" s="136">
        <v>63</v>
      </c>
      <c r="F18" s="136">
        <v>8</v>
      </c>
    </row>
    <row r="19" spans="1:6" s="132" customFormat="1" ht="11.25" customHeight="1">
      <c r="A19" s="133" t="s">
        <v>30</v>
      </c>
      <c r="B19" s="134">
        <v>2538</v>
      </c>
      <c r="C19" s="135">
        <v>1729</v>
      </c>
      <c r="D19" s="135">
        <v>718</v>
      </c>
      <c r="E19" s="136">
        <v>81</v>
      </c>
      <c r="F19" s="136">
        <v>10</v>
      </c>
    </row>
    <row r="20" spans="1:6" s="132" customFormat="1" ht="11.25" customHeight="1">
      <c r="A20" s="133" t="s">
        <v>46</v>
      </c>
      <c r="B20" s="134">
        <v>1660</v>
      </c>
      <c r="C20" s="135">
        <v>1412</v>
      </c>
      <c r="D20" s="135">
        <v>167</v>
      </c>
      <c r="E20" s="136">
        <v>65</v>
      </c>
      <c r="F20" s="136">
        <v>16</v>
      </c>
    </row>
    <row r="21" spans="1:6" s="132" customFormat="1" ht="11.25" customHeight="1">
      <c r="A21" s="133" t="s">
        <v>48</v>
      </c>
      <c r="B21" s="134">
        <v>1254</v>
      </c>
      <c r="C21" s="135">
        <v>969</v>
      </c>
      <c r="D21" s="135">
        <v>236</v>
      </c>
      <c r="E21" s="136">
        <v>39</v>
      </c>
      <c r="F21" s="136">
        <v>10</v>
      </c>
    </row>
    <row r="22" spans="1:6" s="132" customFormat="1" ht="11.25" customHeight="1">
      <c r="A22" s="133" t="s">
        <v>44</v>
      </c>
      <c r="B22" s="134">
        <v>2767</v>
      </c>
      <c r="C22" s="135">
        <v>2395</v>
      </c>
      <c r="D22" s="135">
        <v>344</v>
      </c>
      <c r="E22" s="136">
        <v>17</v>
      </c>
      <c r="F22" s="136">
        <v>11</v>
      </c>
    </row>
    <row r="23" spans="1:6" s="132" customFormat="1" ht="11.25" customHeight="1">
      <c r="A23" s="133" t="s">
        <v>42</v>
      </c>
      <c r="B23" s="134">
        <v>5474</v>
      </c>
      <c r="C23" s="135">
        <v>4719</v>
      </c>
      <c r="D23" s="135">
        <v>533</v>
      </c>
      <c r="E23" s="136">
        <v>185</v>
      </c>
      <c r="F23" s="136">
        <v>37</v>
      </c>
    </row>
    <row r="24" spans="1:6" s="132" customFormat="1" ht="11.25" customHeight="1">
      <c r="A24" s="133" t="s">
        <v>40</v>
      </c>
      <c r="B24" s="134">
        <v>104</v>
      </c>
      <c r="C24" s="135">
        <v>103</v>
      </c>
      <c r="D24" s="135" t="s">
        <v>893</v>
      </c>
      <c r="E24" s="136" t="s">
        <v>373</v>
      </c>
      <c r="F24" s="136">
        <v>1</v>
      </c>
    </row>
    <row r="25" spans="1:6" s="132" customFormat="1" ht="11.25" customHeight="1">
      <c r="A25" s="133" t="s">
        <v>37</v>
      </c>
      <c r="B25" s="134">
        <v>2380</v>
      </c>
      <c r="C25" s="135">
        <v>2087</v>
      </c>
      <c r="D25" s="135">
        <v>251</v>
      </c>
      <c r="E25" s="136">
        <v>10</v>
      </c>
      <c r="F25" s="136">
        <v>32</v>
      </c>
    </row>
    <row r="26" spans="1:6" s="132" customFormat="1" ht="11.25" customHeight="1">
      <c r="A26" s="133" t="s">
        <v>1117</v>
      </c>
      <c r="B26" s="134">
        <v>975</v>
      </c>
      <c r="C26" s="135">
        <v>975</v>
      </c>
      <c r="D26" s="135" t="s">
        <v>373</v>
      </c>
      <c r="E26" s="136" t="s">
        <v>373</v>
      </c>
      <c r="F26" s="136" t="s">
        <v>373</v>
      </c>
    </row>
    <row r="27" spans="1:6" s="132" customFormat="1" ht="11.25" customHeight="1">
      <c r="A27" s="133" t="s">
        <v>32</v>
      </c>
      <c r="B27" s="134">
        <v>1325</v>
      </c>
      <c r="C27" s="135">
        <v>592</v>
      </c>
      <c r="D27" s="135">
        <v>150</v>
      </c>
      <c r="E27" s="136">
        <v>36</v>
      </c>
      <c r="F27" s="136">
        <v>547</v>
      </c>
    </row>
    <row r="28" spans="1:8" s="132" customFormat="1" ht="11.25" customHeight="1">
      <c r="A28" s="133" t="s">
        <v>922</v>
      </c>
      <c r="B28" s="134">
        <v>91</v>
      </c>
      <c r="C28" s="135">
        <v>38</v>
      </c>
      <c r="D28" s="135">
        <v>44</v>
      </c>
      <c r="E28" s="136">
        <v>9</v>
      </c>
      <c r="F28" s="617" t="s">
        <v>925</v>
      </c>
      <c r="G28" s="618"/>
      <c r="H28" s="618"/>
    </row>
    <row r="29" spans="1:7" s="100" customFormat="1" ht="11.25" customHeight="1">
      <c r="A29" s="133" t="s">
        <v>923</v>
      </c>
      <c r="B29" s="134">
        <v>5697</v>
      </c>
      <c r="C29" s="135">
        <v>5393</v>
      </c>
      <c r="D29" s="136">
        <v>257</v>
      </c>
      <c r="E29" s="136">
        <v>28</v>
      </c>
      <c r="F29" s="617">
        <v>19</v>
      </c>
      <c r="G29" s="619"/>
    </row>
    <row r="30" spans="1:7" s="132" customFormat="1" ht="11.25" customHeight="1">
      <c r="A30" s="821" t="s">
        <v>924</v>
      </c>
      <c r="B30" s="822">
        <v>30069</v>
      </c>
      <c r="C30" s="823">
        <v>26261</v>
      </c>
      <c r="D30" s="823">
        <v>3037</v>
      </c>
      <c r="E30" s="824">
        <v>575</v>
      </c>
      <c r="F30" s="825">
        <v>196</v>
      </c>
      <c r="G30" s="618"/>
    </row>
    <row r="31" spans="1:10" s="132" customFormat="1" ht="11.25" customHeight="1">
      <c r="A31" s="131" t="s">
        <v>647</v>
      </c>
      <c r="B31" s="501">
        <v>19471</v>
      </c>
      <c r="C31" s="502">
        <v>16781</v>
      </c>
      <c r="D31" s="502">
        <v>2271</v>
      </c>
      <c r="E31" s="503">
        <v>85</v>
      </c>
      <c r="F31" s="503">
        <v>334</v>
      </c>
      <c r="J31" s="618"/>
    </row>
    <row r="32" spans="1:6" s="132" customFormat="1" ht="11.25" customHeight="1">
      <c r="A32" s="133" t="s">
        <v>9</v>
      </c>
      <c r="B32" s="134">
        <v>66</v>
      </c>
      <c r="C32" s="135">
        <v>23</v>
      </c>
      <c r="D32" s="135">
        <v>41</v>
      </c>
      <c r="E32" s="136">
        <v>2</v>
      </c>
      <c r="F32" s="136" t="s">
        <v>895</v>
      </c>
    </row>
    <row r="33" spans="1:6" s="132" customFormat="1" ht="11.25" customHeight="1">
      <c r="A33" s="133" t="s">
        <v>11</v>
      </c>
      <c r="B33" s="134">
        <v>63</v>
      </c>
      <c r="C33" s="135">
        <v>21</v>
      </c>
      <c r="D33" s="135">
        <v>40</v>
      </c>
      <c r="E33" s="136">
        <v>2</v>
      </c>
      <c r="F33" s="136" t="s">
        <v>373</v>
      </c>
    </row>
    <row r="34" spans="1:6" s="132" customFormat="1" ht="11.25" customHeight="1">
      <c r="A34" s="133" t="s">
        <v>13</v>
      </c>
      <c r="B34" s="134">
        <v>6</v>
      </c>
      <c r="C34" s="135">
        <v>6</v>
      </c>
      <c r="D34" s="135" t="s">
        <v>373</v>
      </c>
      <c r="E34" s="136" t="s">
        <v>373</v>
      </c>
      <c r="F34" s="136" t="s">
        <v>373</v>
      </c>
    </row>
    <row r="35" spans="1:6" s="132" customFormat="1" ht="11.25" customHeight="1">
      <c r="A35" s="133" t="s">
        <v>23</v>
      </c>
      <c r="B35" s="134">
        <v>1</v>
      </c>
      <c r="C35" s="135">
        <v>1</v>
      </c>
      <c r="D35" s="135" t="s">
        <v>373</v>
      </c>
      <c r="E35" s="136" t="s">
        <v>373</v>
      </c>
      <c r="F35" s="136" t="s">
        <v>891</v>
      </c>
    </row>
    <row r="36" spans="1:6" s="132" customFormat="1" ht="11.25" customHeight="1">
      <c r="A36" s="133" t="s">
        <v>15</v>
      </c>
      <c r="B36" s="134">
        <v>1136</v>
      </c>
      <c r="C36" s="135">
        <v>976</v>
      </c>
      <c r="D36" s="135">
        <v>146</v>
      </c>
      <c r="E36" s="136">
        <v>9</v>
      </c>
      <c r="F36" s="136">
        <v>5</v>
      </c>
    </row>
    <row r="37" spans="1:6" s="132" customFormat="1" ht="11.25" customHeight="1">
      <c r="A37" s="133" t="s">
        <v>17</v>
      </c>
      <c r="B37" s="134">
        <v>2972</v>
      </c>
      <c r="C37" s="135">
        <v>2918</v>
      </c>
      <c r="D37" s="135">
        <v>47</v>
      </c>
      <c r="E37" s="136" t="s">
        <v>373</v>
      </c>
      <c r="F37" s="136">
        <v>7</v>
      </c>
    </row>
    <row r="38" spans="1:6" s="132" customFormat="1" ht="11.25" customHeight="1">
      <c r="A38" s="133" t="s">
        <v>19</v>
      </c>
      <c r="B38" s="134">
        <v>159</v>
      </c>
      <c r="C38" s="135">
        <v>159</v>
      </c>
      <c r="D38" s="135" t="s">
        <v>891</v>
      </c>
      <c r="E38" s="136" t="s">
        <v>894</v>
      </c>
      <c r="F38" s="136" t="s">
        <v>373</v>
      </c>
    </row>
    <row r="39" spans="1:6" s="132" customFormat="1" ht="11.25" customHeight="1">
      <c r="A39" s="133" t="s">
        <v>21</v>
      </c>
      <c r="B39" s="134">
        <v>994</v>
      </c>
      <c r="C39" s="135">
        <v>923</v>
      </c>
      <c r="D39" s="135">
        <v>66</v>
      </c>
      <c r="E39" s="136" t="s">
        <v>892</v>
      </c>
      <c r="F39" s="136">
        <v>5</v>
      </c>
    </row>
    <row r="40" spans="1:6" s="132" customFormat="1" ht="11.25" customHeight="1">
      <c r="A40" s="133" t="s">
        <v>25</v>
      </c>
      <c r="B40" s="134">
        <v>1168</v>
      </c>
      <c r="C40" s="135">
        <v>1100</v>
      </c>
      <c r="D40" s="135">
        <v>56</v>
      </c>
      <c r="E40" s="136">
        <v>1</v>
      </c>
      <c r="F40" s="136">
        <v>11</v>
      </c>
    </row>
    <row r="41" spans="1:6" s="132" customFormat="1" ht="11.25" customHeight="1">
      <c r="A41" s="133" t="s">
        <v>1115</v>
      </c>
      <c r="B41" s="134">
        <v>2986</v>
      </c>
      <c r="C41" s="135">
        <v>2714</v>
      </c>
      <c r="D41" s="135">
        <v>231</v>
      </c>
      <c r="E41" s="136">
        <v>19</v>
      </c>
      <c r="F41" s="136">
        <v>22</v>
      </c>
    </row>
    <row r="42" spans="1:6" s="132" customFormat="1" ht="11.25" customHeight="1">
      <c r="A42" s="133" t="s">
        <v>1116</v>
      </c>
      <c r="B42" s="134">
        <v>750</v>
      </c>
      <c r="C42" s="135">
        <v>724</v>
      </c>
      <c r="D42" s="135">
        <v>21</v>
      </c>
      <c r="E42" s="136" t="s">
        <v>373</v>
      </c>
      <c r="F42" s="136">
        <v>5</v>
      </c>
    </row>
    <row r="43" spans="1:6" s="132" customFormat="1" ht="11.25" customHeight="1">
      <c r="A43" s="133" t="s">
        <v>27</v>
      </c>
      <c r="B43" s="134">
        <v>1122</v>
      </c>
      <c r="C43" s="135">
        <v>972</v>
      </c>
      <c r="D43" s="135">
        <v>141</v>
      </c>
      <c r="E43" s="136">
        <v>6</v>
      </c>
      <c r="F43" s="136">
        <v>3</v>
      </c>
    </row>
    <row r="44" spans="1:6" s="132" customFormat="1" ht="11.25" customHeight="1">
      <c r="A44" s="133" t="s">
        <v>29</v>
      </c>
      <c r="B44" s="134">
        <v>1565</v>
      </c>
      <c r="C44" s="135">
        <v>1030</v>
      </c>
      <c r="D44" s="135">
        <v>518</v>
      </c>
      <c r="E44" s="136">
        <v>12</v>
      </c>
      <c r="F44" s="136">
        <v>5</v>
      </c>
    </row>
    <row r="45" spans="1:6" s="132" customFormat="1" ht="11.25" customHeight="1">
      <c r="A45" s="133" t="s">
        <v>45</v>
      </c>
      <c r="B45" s="134">
        <v>664</v>
      </c>
      <c r="C45" s="135">
        <v>532</v>
      </c>
      <c r="D45" s="135">
        <v>111</v>
      </c>
      <c r="E45" s="136">
        <v>13</v>
      </c>
      <c r="F45" s="136">
        <v>8</v>
      </c>
    </row>
    <row r="46" spans="1:6" s="132" customFormat="1" ht="11.25" customHeight="1">
      <c r="A46" s="133" t="s">
        <v>47</v>
      </c>
      <c r="B46" s="134">
        <v>517</v>
      </c>
      <c r="C46" s="135">
        <v>396</v>
      </c>
      <c r="D46" s="135">
        <v>107</v>
      </c>
      <c r="E46" s="136">
        <v>8</v>
      </c>
      <c r="F46" s="136">
        <v>6</v>
      </c>
    </row>
    <row r="47" spans="1:6" s="132" customFormat="1" ht="11.25" customHeight="1">
      <c r="A47" s="133" t="s">
        <v>43</v>
      </c>
      <c r="B47" s="134">
        <v>1063</v>
      </c>
      <c r="C47" s="135">
        <v>960</v>
      </c>
      <c r="D47" s="135">
        <v>94</v>
      </c>
      <c r="E47" s="136">
        <v>4</v>
      </c>
      <c r="F47" s="136">
        <v>5</v>
      </c>
    </row>
    <row r="48" spans="1:6" s="132" customFormat="1" ht="11.25" customHeight="1">
      <c r="A48" s="133" t="s">
        <v>41</v>
      </c>
      <c r="B48" s="134">
        <v>1830</v>
      </c>
      <c r="C48" s="135">
        <v>1369</v>
      </c>
      <c r="D48" s="135">
        <v>440</v>
      </c>
      <c r="E48" s="136">
        <v>7</v>
      </c>
      <c r="F48" s="136">
        <v>14</v>
      </c>
    </row>
    <row r="49" spans="1:6" s="132" customFormat="1" ht="11.25" customHeight="1">
      <c r="A49" s="133" t="s">
        <v>38</v>
      </c>
      <c r="B49" s="134">
        <v>48</v>
      </c>
      <c r="C49" s="135">
        <v>48</v>
      </c>
      <c r="D49" s="135" t="s">
        <v>373</v>
      </c>
      <c r="E49" s="136" t="s">
        <v>891</v>
      </c>
      <c r="F49" s="136" t="s">
        <v>373</v>
      </c>
    </row>
    <row r="50" spans="1:6" s="132" customFormat="1" ht="11.25" customHeight="1">
      <c r="A50" s="133" t="s">
        <v>36</v>
      </c>
      <c r="B50" s="134">
        <v>1315</v>
      </c>
      <c r="C50" s="135">
        <v>1112</v>
      </c>
      <c r="D50" s="135">
        <v>180</v>
      </c>
      <c r="E50" s="136">
        <v>1</v>
      </c>
      <c r="F50" s="136">
        <v>22</v>
      </c>
    </row>
    <row r="51" spans="1:6" s="100" customFormat="1" ht="11.25" customHeight="1">
      <c r="A51" s="133" t="s">
        <v>1117</v>
      </c>
      <c r="B51" s="134">
        <v>562</v>
      </c>
      <c r="C51" s="135">
        <v>562</v>
      </c>
      <c r="D51" s="135" t="s">
        <v>898</v>
      </c>
      <c r="E51" s="136" t="s">
        <v>373</v>
      </c>
      <c r="F51" s="136" t="s">
        <v>373</v>
      </c>
    </row>
    <row r="52" spans="1:6" s="132" customFormat="1" ht="11.25" customHeight="1">
      <c r="A52" s="133" t="s">
        <v>31</v>
      </c>
      <c r="B52" s="134">
        <v>547</v>
      </c>
      <c r="C52" s="135">
        <v>256</v>
      </c>
      <c r="D52" s="135">
        <v>72</v>
      </c>
      <c r="E52" s="135">
        <v>3</v>
      </c>
      <c r="F52" s="136">
        <v>216</v>
      </c>
    </row>
    <row r="53" spans="1:8" s="132" customFormat="1" ht="11.25" customHeight="1">
      <c r="A53" s="133" t="s">
        <v>922</v>
      </c>
      <c r="B53" s="134">
        <v>72</v>
      </c>
      <c r="C53" s="135">
        <v>29</v>
      </c>
      <c r="D53" s="135">
        <v>41</v>
      </c>
      <c r="E53" s="136">
        <v>2</v>
      </c>
      <c r="F53" s="617" t="s">
        <v>373</v>
      </c>
      <c r="G53" s="618"/>
      <c r="H53" s="618"/>
    </row>
    <row r="54" spans="1:7" s="100" customFormat="1" ht="11.25" customHeight="1">
      <c r="A54" s="133" t="s">
        <v>923</v>
      </c>
      <c r="B54" s="134">
        <v>4109</v>
      </c>
      <c r="C54" s="135">
        <v>3895</v>
      </c>
      <c r="D54" s="136">
        <v>193</v>
      </c>
      <c r="E54" s="136">
        <v>9</v>
      </c>
      <c r="F54" s="617">
        <v>12</v>
      </c>
      <c r="G54" s="619"/>
    </row>
    <row r="55" spans="1:7" s="132" customFormat="1" ht="11.25" customHeight="1">
      <c r="A55" s="821" t="s">
        <v>924</v>
      </c>
      <c r="B55" s="822">
        <v>14743</v>
      </c>
      <c r="C55" s="823">
        <v>12601</v>
      </c>
      <c r="D55" s="823">
        <v>1965</v>
      </c>
      <c r="E55" s="824">
        <v>71</v>
      </c>
      <c r="F55" s="825">
        <v>106</v>
      </c>
      <c r="G55" s="618"/>
    </row>
    <row r="56" spans="1:6" s="132" customFormat="1" ht="11.25" customHeight="1">
      <c r="A56" s="131" t="s">
        <v>648</v>
      </c>
      <c r="B56" s="134">
        <v>17711</v>
      </c>
      <c r="C56" s="135">
        <v>15503</v>
      </c>
      <c r="D56" s="135">
        <v>1217</v>
      </c>
      <c r="E56" s="136">
        <v>563</v>
      </c>
      <c r="F56" s="136">
        <v>428</v>
      </c>
    </row>
    <row r="57" spans="1:6" s="132" customFormat="1" ht="11.25" customHeight="1">
      <c r="A57" s="133" t="s">
        <v>9</v>
      </c>
      <c r="B57" s="134">
        <v>19</v>
      </c>
      <c r="C57" s="135">
        <v>9</v>
      </c>
      <c r="D57" s="135">
        <v>3</v>
      </c>
      <c r="E57" s="136">
        <v>7</v>
      </c>
      <c r="F57" s="136" t="s">
        <v>891</v>
      </c>
    </row>
    <row r="58" spans="1:6" s="132" customFormat="1" ht="11.25" customHeight="1">
      <c r="A58" s="133" t="s">
        <v>11</v>
      </c>
      <c r="B58" s="134">
        <v>18</v>
      </c>
      <c r="C58" s="135">
        <v>8</v>
      </c>
      <c r="D58" s="135">
        <v>3</v>
      </c>
      <c r="E58" s="136">
        <v>7</v>
      </c>
      <c r="F58" s="136" t="s">
        <v>899</v>
      </c>
    </row>
    <row r="59" spans="1:6" s="132" customFormat="1" ht="11.25" customHeight="1">
      <c r="A59" s="133" t="s">
        <v>13</v>
      </c>
      <c r="B59" s="134" t="s">
        <v>373</v>
      </c>
      <c r="C59" s="135" t="s">
        <v>373</v>
      </c>
      <c r="D59" s="135" t="s">
        <v>373</v>
      </c>
      <c r="E59" s="136" t="s">
        <v>373</v>
      </c>
      <c r="F59" s="136" t="s">
        <v>373</v>
      </c>
    </row>
    <row r="60" spans="1:6" s="132" customFormat="1" ht="11.25" customHeight="1">
      <c r="A60" s="133" t="s">
        <v>23</v>
      </c>
      <c r="B60" s="134" t="s">
        <v>896</v>
      </c>
      <c r="C60" s="135" t="s">
        <v>373</v>
      </c>
      <c r="D60" s="135" t="s">
        <v>373</v>
      </c>
      <c r="E60" s="136" t="s">
        <v>891</v>
      </c>
      <c r="F60" s="136" t="s">
        <v>373</v>
      </c>
    </row>
    <row r="61" spans="1:6" s="132" customFormat="1" ht="11.25" customHeight="1">
      <c r="A61" s="133" t="s">
        <v>15</v>
      </c>
      <c r="B61" s="134">
        <v>361</v>
      </c>
      <c r="C61" s="135">
        <v>341</v>
      </c>
      <c r="D61" s="504">
        <v>3</v>
      </c>
      <c r="E61" s="505">
        <v>15</v>
      </c>
      <c r="F61" s="505">
        <v>2</v>
      </c>
    </row>
    <row r="62" spans="1:6" s="132" customFormat="1" ht="11.25" customHeight="1">
      <c r="A62" s="133" t="s">
        <v>17</v>
      </c>
      <c r="B62" s="134">
        <v>1227</v>
      </c>
      <c r="C62" s="135">
        <v>1157</v>
      </c>
      <c r="D62" s="504">
        <v>61</v>
      </c>
      <c r="E62" s="505">
        <v>4</v>
      </c>
      <c r="F62" s="505">
        <v>5</v>
      </c>
    </row>
    <row r="63" spans="1:6" s="132" customFormat="1" ht="11.25" customHeight="1">
      <c r="A63" s="133" t="s">
        <v>19</v>
      </c>
      <c r="B63" s="134">
        <v>47</v>
      </c>
      <c r="C63" s="135">
        <v>46</v>
      </c>
      <c r="D63" s="504" t="s">
        <v>373</v>
      </c>
      <c r="E63" s="505" t="s">
        <v>891</v>
      </c>
      <c r="F63" s="505">
        <v>1</v>
      </c>
    </row>
    <row r="64" spans="1:6" s="132" customFormat="1" ht="11.25" customHeight="1">
      <c r="A64" s="133" t="s">
        <v>21</v>
      </c>
      <c r="B64" s="134">
        <v>422</v>
      </c>
      <c r="C64" s="135">
        <v>391</v>
      </c>
      <c r="D64" s="504">
        <v>22</v>
      </c>
      <c r="E64" s="505">
        <v>5</v>
      </c>
      <c r="F64" s="505">
        <v>4</v>
      </c>
    </row>
    <row r="65" spans="1:6" s="132" customFormat="1" ht="11.25" customHeight="1">
      <c r="A65" s="133" t="s">
        <v>25</v>
      </c>
      <c r="B65" s="134">
        <v>396</v>
      </c>
      <c r="C65" s="135">
        <v>385</v>
      </c>
      <c r="D65" s="504">
        <v>4</v>
      </c>
      <c r="E65" s="505">
        <v>4</v>
      </c>
      <c r="F65" s="505">
        <v>3</v>
      </c>
    </row>
    <row r="66" spans="1:6" s="132" customFormat="1" ht="11.25" customHeight="1">
      <c r="A66" s="133" t="s">
        <v>1115</v>
      </c>
      <c r="B66" s="134">
        <v>3206</v>
      </c>
      <c r="C66" s="135">
        <v>2964</v>
      </c>
      <c r="D66" s="504">
        <v>140</v>
      </c>
      <c r="E66" s="505">
        <v>84</v>
      </c>
      <c r="F66" s="505">
        <v>18</v>
      </c>
    </row>
    <row r="67" spans="1:6" s="132" customFormat="1" ht="11.25" customHeight="1">
      <c r="A67" s="133" t="s">
        <v>1116</v>
      </c>
      <c r="B67" s="134">
        <v>762</v>
      </c>
      <c r="C67" s="135">
        <v>754</v>
      </c>
      <c r="D67" s="504">
        <v>4</v>
      </c>
      <c r="E67" s="505">
        <v>2</v>
      </c>
      <c r="F67" s="505">
        <v>2</v>
      </c>
    </row>
    <row r="68" spans="1:6" s="132" customFormat="1" ht="11.25" customHeight="1">
      <c r="A68" s="133" t="s">
        <v>27</v>
      </c>
      <c r="B68" s="134">
        <v>905</v>
      </c>
      <c r="C68" s="135">
        <v>740</v>
      </c>
      <c r="D68" s="504">
        <v>103</v>
      </c>
      <c r="E68" s="505">
        <v>57</v>
      </c>
      <c r="F68" s="505">
        <v>5</v>
      </c>
    </row>
    <row r="69" spans="1:6" s="132" customFormat="1" ht="11.25" customHeight="1">
      <c r="A69" s="133" t="s">
        <v>29</v>
      </c>
      <c r="B69" s="134">
        <v>973</v>
      </c>
      <c r="C69" s="135">
        <v>699</v>
      </c>
      <c r="D69" s="504">
        <v>200</v>
      </c>
      <c r="E69" s="505">
        <v>69</v>
      </c>
      <c r="F69" s="505">
        <v>5</v>
      </c>
    </row>
    <row r="70" spans="1:6" s="132" customFormat="1" ht="11.25" customHeight="1">
      <c r="A70" s="133" t="s">
        <v>45</v>
      </c>
      <c r="B70" s="134">
        <v>996</v>
      </c>
      <c r="C70" s="135">
        <v>880</v>
      </c>
      <c r="D70" s="504">
        <v>56</v>
      </c>
      <c r="E70" s="505">
        <v>52</v>
      </c>
      <c r="F70" s="505">
        <v>8</v>
      </c>
    </row>
    <row r="71" spans="1:6" s="132" customFormat="1" ht="11.25" customHeight="1">
      <c r="A71" s="133" t="s">
        <v>47</v>
      </c>
      <c r="B71" s="134">
        <v>737</v>
      </c>
      <c r="C71" s="135">
        <v>573</v>
      </c>
      <c r="D71" s="504">
        <v>129</v>
      </c>
      <c r="E71" s="505">
        <v>31</v>
      </c>
      <c r="F71" s="505">
        <v>4</v>
      </c>
    </row>
    <row r="72" spans="1:6" s="132" customFormat="1" ht="11.25" customHeight="1">
      <c r="A72" s="133" t="s">
        <v>43</v>
      </c>
      <c r="B72" s="134">
        <v>1704</v>
      </c>
      <c r="C72" s="135">
        <v>1435</v>
      </c>
      <c r="D72" s="504">
        <v>250</v>
      </c>
      <c r="E72" s="505">
        <v>13</v>
      </c>
      <c r="F72" s="505">
        <v>6</v>
      </c>
    </row>
    <row r="73" spans="1:6" s="132" customFormat="1" ht="11.25" customHeight="1">
      <c r="A73" s="133" t="s">
        <v>41</v>
      </c>
      <c r="B73" s="134">
        <v>3644</v>
      </c>
      <c r="C73" s="135">
        <v>3350</v>
      </c>
      <c r="D73" s="504">
        <v>93</v>
      </c>
      <c r="E73" s="505">
        <v>178</v>
      </c>
      <c r="F73" s="505">
        <v>23</v>
      </c>
    </row>
    <row r="74" spans="1:6" s="132" customFormat="1" ht="11.25" customHeight="1">
      <c r="A74" s="133" t="s">
        <v>38</v>
      </c>
      <c r="B74" s="134">
        <v>56</v>
      </c>
      <c r="C74" s="135">
        <v>55</v>
      </c>
      <c r="D74" s="504" t="s">
        <v>373</v>
      </c>
      <c r="E74" s="505" t="s">
        <v>897</v>
      </c>
      <c r="F74" s="505">
        <v>1</v>
      </c>
    </row>
    <row r="75" spans="1:6" ht="11.25" customHeight="1">
      <c r="A75" s="133" t="s">
        <v>36</v>
      </c>
      <c r="B75" s="134">
        <v>1065</v>
      </c>
      <c r="C75" s="135">
        <v>975</v>
      </c>
      <c r="D75" s="504">
        <v>71</v>
      </c>
      <c r="E75" s="505">
        <v>9</v>
      </c>
      <c r="F75" s="505">
        <v>10</v>
      </c>
    </row>
    <row r="76" spans="1:6" ht="11.25" customHeight="1">
      <c r="A76" s="133" t="s">
        <v>1117</v>
      </c>
      <c r="B76" s="134">
        <v>413</v>
      </c>
      <c r="C76" s="135">
        <v>413</v>
      </c>
      <c r="D76" s="504" t="s">
        <v>373</v>
      </c>
      <c r="E76" s="505" t="s">
        <v>373</v>
      </c>
      <c r="F76" s="505" t="s">
        <v>891</v>
      </c>
    </row>
    <row r="77" spans="1:7" ht="11.25" customHeight="1">
      <c r="A77" s="133" t="s">
        <v>31</v>
      </c>
      <c r="B77" s="134">
        <v>778</v>
      </c>
      <c r="C77" s="135">
        <v>336</v>
      </c>
      <c r="D77" s="504">
        <v>78</v>
      </c>
      <c r="E77" s="504">
        <v>33</v>
      </c>
      <c r="F77" s="505">
        <v>331</v>
      </c>
      <c r="G77" s="622"/>
    </row>
    <row r="78" spans="1:8" s="132" customFormat="1" ht="11.25" customHeight="1">
      <c r="A78" s="133" t="s">
        <v>922</v>
      </c>
      <c r="B78" s="134">
        <v>19</v>
      </c>
      <c r="C78" s="135">
        <v>9</v>
      </c>
      <c r="D78" s="135">
        <v>3</v>
      </c>
      <c r="E78" s="136">
        <v>7</v>
      </c>
      <c r="F78" s="617" t="s">
        <v>926</v>
      </c>
      <c r="G78" s="618"/>
      <c r="H78" s="618"/>
    </row>
    <row r="79" spans="1:7" s="100" customFormat="1" ht="11.25" customHeight="1">
      <c r="A79" s="133" t="s">
        <v>923</v>
      </c>
      <c r="B79" s="134">
        <v>1588</v>
      </c>
      <c r="C79" s="135">
        <v>1498</v>
      </c>
      <c r="D79" s="136">
        <v>64</v>
      </c>
      <c r="E79" s="136">
        <v>19</v>
      </c>
      <c r="F79" s="617">
        <v>7</v>
      </c>
      <c r="G79" s="619"/>
    </row>
    <row r="80" spans="1:7" s="132" customFormat="1" ht="11.25" customHeight="1">
      <c r="A80" s="137" t="s">
        <v>924</v>
      </c>
      <c r="B80" s="506">
        <v>15326</v>
      </c>
      <c r="C80" s="507">
        <v>13660</v>
      </c>
      <c r="D80" s="507">
        <v>1072</v>
      </c>
      <c r="E80" s="620">
        <v>504</v>
      </c>
      <c r="F80" s="621">
        <v>90</v>
      </c>
      <c r="G80" s="618"/>
    </row>
    <row r="81" ht="13.5">
      <c r="C81" s="138"/>
    </row>
    <row r="82" spans="2:5" ht="13.5">
      <c r="B82" s="138"/>
      <c r="C82" s="138"/>
      <c r="D82" s="138"/>
      <c r="E82" s="138"/>
    </row>
  </sheetData>
  <sheetProtection/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00390625" defaultRowHeight="13.5"/>
  <cols>
    <col min="1" max="1" width="8.75390625" style="154" customWidth="1"/>
    <col min="2" max="2" width="7.125" style="139" customWidth="1"/>
    <col min="3" max="8" width="6.625" style="139" customWidth="1"/>
    <col min="9" max="9" width="5.125" style="139" customWidth="1"/>
    <col min="10" max="14" width="6.625" style="139" customWidth="1"/>
    <col min="15" max="17" width="8.00390625" style="139" customWidth="1"/>
    <col min="18" max="18" width="8.00390625" style="140" customWidth="1"/>
    <col min="19" max="19" width="8.00390625" style="139" customWidth="1"/>
    <col min="20" max="20" width="8.00390625" style="140" customWidth="1"/>
    <col min="21" max="16384" width="8.00390625" style="139" customWidth="1"/>
  </cols>
  <sheetData>
    <row r="1" ht="13.5">
      <c r="A1" s="1077" t="s">
        <v>1188</v>
      </c>
    </row>
    <row r="3" ht="13.5">
      <c r="A3" s="672" t="s">
        <v>1190</v>
      </c>
    </row>
    <row r="4" ht="6" customHeight="1">
      <c r="A4" s="141"/>
    </row>
    <row r="5" spans="1:14" ht="13.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20" s="146" customFormat="1" ht="57.75" customHeight="1">
      <c r="A6" s="145" t="s">
        <v>1023</v>
      </c>
      <c r="B6" s="155" t="s">
        <v>1022</v>
      </c>
      <c r="C6" s="155" t="s">
        <v>87</v>
      </c>
      <c r="D6" s="155" t="s">
        <v>564</v>
      </c>
      <c r="E6" s="155" t="s">
        <v>88</v>
      </c>
      <c r="F6" s="155" t="s">
        <v>89</v>
      </c>
      <c r="G6" s="155" t="s">
        <v>90</v>
      </c>
      <c r="H6" s="155" t="s">
        <v>91</v>
      </c>
      <c r="I6" s="155" t="s">
        <v>92</v>
      </c>
      <c r="J6" s="155" t="s">
        <v>563</v>
      </c>
      <c r="K6" s="155" t="s">
        <v>93</v>
      </c>
      <c r="L6" s="155" t="s">
        <v>94</v>
      </c>
      <c r="M6" s="155" t="s">
        <v>95</v>
      </c>
      <c r="N6" s="156" t="s">
        <v>96</v>
      </c>
      <c r="R6" s="147"/>
      <c r="T6" s="147"/>
    </row>
    <row r="7" spans="1:20" s="149" customFormat="1" ht="21" customHeight="1">
      <c r="A7" s="148" t="s">
        <v>49</v>
      </c>
      <c r="B7" s="786">
        <v>37182</v>
      </c>
      <c r="C7" s="785">
        <v>2074</v>
      </c>
      <c r="D7" s="434">
        <v>9237</v>
      </c>
      <c r="E7" s="434">
        <v>9302</v>
      </c>
      <c r="F7" s="434">
        <v>5809</v>
      </c>
      <c r="G7" s="434">
        <v>3613</v>
      </c>
      <c r="H7" s="434">
        <v>488</v>
      </c>
      <c r="I7" s="434">
        <v>97</v>
      </c>
      <c r="J7" s="434">
        <v>2212</v>
      </c>
      <c r="K7" s="434">
        <v>648</v>
      </c>
      <c r="L7" s="434">
        <v>598</v>
      </c>
      <c r="M7" s="788">
        <v>1887</v>
      </c>
      <c r="N7" s="787">
        <v>1217</v>
      </c>
      <c r="R7" s="150"/>
      <c r="T7" s="150"/>
    </row>
    <row r="8" spans="1:20" s="149" customFormat="1" ht="15" customHeight="1">
      <c r="A8" s="148" t="s">
        <v>50</v>
      </c>
      <c r="B8" s="965">
        <v>437</v>
      </c>
      <c r="C8" s="961">
        <v>1</v>
      </c>
      <c r="D8" s="110">
        <v>55</v>
      </c>
      <c r="E8" s="435">
        <v>10</v>
      </c>
      <c r="F8" s="435">
        <v>91</v>
      </c>
      <c r="G8" s="435">
        <v>104</v>
      </c>
      <c r="H8" s="435">
        <v>109</v>
      </c>
      <c r="I8" s="110">
        <v>1</v>
      </c>
      <c r="J8" s="435">
        <v>12</v>
      </c>
      <c r="K8" s="110">
        <v>1</v>
      </c>
      <c r="L8" s="435">
        <v>3</v>
      </c>
      <c r="M8" s="435">
        <v>31</v>
      </c>
      <c r="N8" s="436">
        <v>19</v>
      </c>
      <c r="P8" s="157"/>
      <c r="R8" s="150"/>
      <c r="T8" s="150"/>
    </row>
    <row r="9" spans="1:20" s="149" customFormat="1" ht="15" customHeight="1">
      <c r="A9" s="148" t="s">
        <v>51</v>
      </c>
      <c r="B9" s="965">
        <v>1610</v>
      </c>
      <c r="C9" s="962">
        <v>1</v>
      </c>
      <c r="D9" s="435">
        <v>261</v>
      </c>
      <c r="E9" s="435">
        <v>289</v>
      </c>
      <c r="F9" s="435">
        <v>420</v>
      </c>
      <c r="G9" s="435">
        <v>297</v>
      </c>
      <c r="H9" s="435">
        <v>40</v>
      </c>
      <c r="I9" s="435">
        <v>3</v>
      </c>
      <c r="J9" s="435">
        <v>84</v>
      </c>
      <c r="K9" s="435">
        <v>9</v>
      </c>
      <c r="L9" s="435">
        <v>27</v>
      </c>
      <c r="M9" s="435">
        <v>83</v>
      </c>
      <c r="N9" s="436">
        <v>96</v>
      </c>
      <c r="R9" s="150"/>
      <c r="T9" s="150"/>
    </row>
    <row r="10" spans="1:20" s="149" customFormat="1" ht="15" customHeight="1">
      <c r="A10" s="148" t="s">
        <v>52</v>
      </c>
      <c r="B10" s="965">
        <v>1936</v>
      </c>
      <c r="C10" s="962">
        <v>4</v>
      </c>
      <c r="D10" s="435">
        <v>460</v>
      </c>
      <c r="E10" s="435">
        <v>524</v>
      </c>
      <c r="F10" s="435">
        <v>403</v>
      </c>
      <c r="G10" s="435">
        <v>152</v>
      </c>
      <c r="H10" s="435">
        <v>33</v>
      </c>
      <c r="I10" s="435">
        <v>6</v>
      </c>
      <c r="J10" s="435">
        <v>137</v>
      </c>
      <c r="K10" s="435">
        <v>14</v>
      </c>
      <c r="L10" s="435">
        <v>38</v>
      </c>
      <c r="M10" s="435">
        <v>90</v>
      </c>
      <c r="N10" s="436">
        <v>75</v>
      </c>
      <c r="R10" s="150"/>
      <c r="T10" s="150"/>
    </row>
    <row r="11" spans="1:20" s="149" customFormat="1" ht="15" customHeight="1">
      <c r="A11" s="148" t="s">
        <v>53</v>
      </c>
      <c r="B11" s="965">
        <v>2160</v>
      </c>
      <c r="C11" s="962">
        <v>15</v>
      </c>
      <c r="D11" s="435">
        <v>610</v>
      </c>
      <c r="E11" s="435">
        <v>611</v>
      </c>
      <c r="F11" s="435">
        <v>370</v>
      </c>
      <c r="G11" s="435">
        <v>198</v>
      </c>
      <c r="H11" s="435">
        <v>21</v>
      </c>
      <c r="I11" s="435">
        <v>5</v>
      </c>
      <c r="J11" s="435">
        <v>142</v>
      </c>
      <c r="K11" s="435">
        <v>23</v>
      </c>
      <c r="L11" s="435">
        <v>21</v>
      </c>
      <c r="M11" s="435">
        <v>81</v>
      </c>
      <c r="N11" s="436">
        <v>63</v>
      </c>
      <c r="R11" s="150"/>
      <c r="T11" s="150"/>
    </row>
    <row r="12" spans="1:20" s="149" customFormat="1" ht="15" customHeight="1">
      <c r="A12" s="148" t="s">
        <v>54</v>
      </c>
      <c r="B12" s="965">
        <v>2871</v>
      </c>
      <c r="C12" s="962">
        <v>53</v>
      </c>
      <c r="D12" s="435">
        <v>888</v>
      </c>
      <c r="E12" s="435">
        <v>761</v>
      </c>
      <c r="F12" s="435">
        <v>464</v>
      </c>
      <c r="G12" s="435">
        <v>239</v>
      </c>
      <c r="H12" s="435">
        <v>38</v>
      </c>
      <c r="I12" s="435">
        <v>7</v>
      </c>
      <c r="J12" s="435">
        <v>178</v>
      </c>
      <c r="K12" s="435">
        <v>40</v>
      </c>
      <c r="L12" s="435">
        <v>39</v>
      </c>
      <c r="M12" s="435">
        <v>99</v>
      </c>
      <c r="N12" s="436">
        <v>65</v>
      </c>
      <c r="R12" s="150"/>
      <c r="T12" s="150"/>
    </row>
    <row r="13" spans="1:20" s="149" customFormat="1" ht="15" customHeight="1">
      <c r="A13" s="148" t="s">
        <v>55</v>
      </c>
      <c r="B13" s="965">
        <v>3755</v>
      </c>
      <c r="C13" s="962">
        <v>110</v>
      </c>
      <c r="D13" s="435">
        <v>1080</v>
      </c>
      <c r="E13" s="435">
        <v>1101</v>
      </c>
      <c r="F13" s="435">
        <v>564</v>
      </c>
      <c r="G13" s="435">
        <v>286</v>
      </c>
      <c r="H13" s="435">
        <v>32</v>
      </c>
      <c r="I13" s="435">
        <v>9</v>
      </c>
      <c r="J13" s="435">
        <v>250</v>
      </c>
      <c r="K13" s="435">
        <v>53</v>
      </c>
      <c r="L13" s="435">
        <v>51</v>
      </c>
      <c r="M13" s="435">
        <v>147</v>
      </c>
      <c r="N13" s="436">
        <v>72</v>
      </c>
      <c r="R13" s="150"/>
      <c r="T13" s="150"/>
    </row>
    <row r="14" spans="1:20" s="149" customFormat="1" ht="15" customHeight="1">
      <c r="A14" s="148" t="s">
        <v>56</v>
      </c>
      <c r="B14" s="965">
        <v>5137</v>
      </c>
      <c r="C14" s="962">
        <v>186</v>
      </c>
      <c r="D14" s="435">
        <v>1283</v>
      </c>
      <c r="E14" s="435">
        <v>1556</v>
      </c>
      <c r="F14" s="435">
        <v>776</v>
      </c>
      <c r="G14" s="435">
        <v>410</v>
      </c>
      <c r="H14" s="435">
        <v>33</v>
      </c>
      <c r="I14" s="435">
        <v>9</v>
      </c>
      <c r="J14" s="435">
        <v>358</v>
      </c>
      <c r="K14" s="435">
        <v>102</v>
      </c>
      <c r="L14" s="435">
        <v>93</v>
      </c>
      <c r="M14" s="435">
        <v>207</v>
      </c>
      <c r="N14" s="436">
        <v>124</v>
      </c>
      <c r="R14" s="150"/>
      <c r="T14" s="150"/>
    </row>
    <row r="15" spans="1:20" s="149" customFormat="1" ht="15" customHeight="1">
      <c r="A15" s="148" t="s">
        <v>57</v>
      </c>
      <c r="B15" s="965">
        <v>4959</v>
      </c>
      <c r="C15" s="962">
        <v>231</v>
      </c>
      <c r="D15" s="435">
        <v>1226</v>
      </c>
      <c r="E15" s="435">
        <v>1496</v>
      </c>
      <c r="F15" s="435">
        <v>814</v>
      </c>
      <c r="G15" s="435">
        <v>370</v>
      </c>
      <c r="H15" s="435">
        <v>31</v>
      </c>
      <c r="I15" s="435">
        <v>7</v>
      </c>
      <c r="J15" s="435">
        <v>302</v>
      </c>
      <c r="K15" s="435">
        <v>94</v>
      </c>
      <c r="L15" s="435">
        <v>95</v>
      </c>
      <c r="M15" s="435">
        <v>186</v>
      </c>
      <c r="N15" s="436">
        <v>107</v>
      </c>
      <c r="R15" s="150"/>
      <c r="T15" s="150"/>
    </row>
    <row r="16" spans="1:20" s="149" customFormat="1" ht="15" customHeight="1">
      <c r="A16" s="148" t="s">
        <v>58</v>
      </c>
      <c r="B16" s="965">
        <v>4300</v>
      </c>
      <c r="C16" s="962">
        <v>288</v>
      </c>
      <c r="D16" s="435">
        <v>1087</v>
      </c>
      <c r="E16" s="435">
        <v>1227</v>
      </c>
      <c r="F16" s="435">
        <v>621</v>
      </c>
      <c r="G16" s="435">
        <v>366</v>
      </c>
      <c r="H16" s="435">
        <v>31</v>
      </c>
      <c r="I16" s="435">
        <v>8</v>
      </c>
      <c r="J16" s="435">
        <v>273</v>
      </c>
      <c r="K16" s="435">
        <v>79</v>
      </c>
      <c r="L16" s="435">
        <v>79</v>
      </c>
      <c r="M16" s="435">
        <v>158</v>
      </c>
      <c r="N16" s="436">
        <v>83</v>
      </c>
      <c r="R16" s="150"/>
      <c r="T16" s="150"/>
    </row>
    <row r="17" spans="1:20" s="149" customFormat="1" ht="15" customHeight="1">
      <c r="A17" s="148" t="s">
        <v>59</v>
      </c>
      <c r="B17" s="965">
        <v>3506</v>
      </c>
      <c r="C17" s="962">
        <v>344</v>
      </c>
      <c r="D17" s="435">
        <v>919</v>
      </c>
      <c r="E17" s="435">
        <v>827</v>
      </c>
      <c r="F17" s="435">
        <v>461</v>
      </c>
      <c r="G17" s="435">
        <v>356</v>
      </c>
      <c r="H17" s="435">
        <v>31</v>
      </c>
      <c r="I17" s="435">
        <v>2</v>
      </c>
      <c r="J17" s="435">
        <v>186</v>
      </c>
      <c r="K17" s="435">
        <v>61</v>
      </c>
      <c r="L17" s="435">
        <v>63</v>
      </c>
      <c r="M17" s="435">
        <v>193</v>
      </c>
      <c r="N17" s="436">
        <v>63</v>
      </c>
      <c r="R17" s="150"/>
      <c r="T17" s="150"/>
    </row>
    <row r="18" spans="1:20" s="149" customFormat="1" ht="15" customHeight="1">
      <c r="A18" s="148" t="s">
        <v>60</v>
      </c>
      <c r="B18" s="965">
        <v>2634</v>
      </c>
      <c r="C18" s="962">
        <v>268</v>
      </c>
      <c r="D18" s="435">
        <v>643</v>
      </c>
      <c r="E18" s="435">
        <v>433</v>
      </c>
      <c r="F18" s="435">
        <v>310</v>
      </c>
      <c r="G18" s="435">
        <v>354</v>
      </c>
      <c r="H18" s="435">
        <v>37</v>
      </c>
      <c r="I18" s="435">
        <v>14</v>
      </c>
      <c r="J18" s="435">
        <v>137</v>
      </c>
      <c r="K18" s="435">
        <v>81</v>
      </c>
      <c r="L18" s="435">
        <v>35</v>
      </c>
      <c r="M18" s="435">
        <v>232</v>
      </c>
      <c r="N18" s="436">
        <v>90</v>
      </c>
      <c r="R18" s="150"/>
      <c r="T18" s="150"/>
    </row>
    <row r="19" spans="1:20" s="149" customFormat="1" ht="15" customHeight="1">
      <c r="A19" s="148" t="s">
        <v>61</v>
      </c>
      <c r="B19" s="965">
        <v>2146</v>
      </c>
      <c r="C19" s="962">
        <v>258</v>
      </c>
      <c r="D19" s="435">
        <v>422</v>
      </c>
      <c r="E19" s="435">
        <v>283</v>
      </c>
      <c r="F19" s="435">
        <v>260</v>
      </c>
      <c r="G19" s="435">
        <v>309</v>
      </c>
      <c r="H19" s="435">
        <v>37</v>
      </c>
      <c r="I19" s="435">
        <v>17</v>
      </c>
      <c r="J19" s="435">
        <v>94</v>
      </c>
      <c r="K19" s="435">
        <v>71</v>
      </c>
      <c r="L19" s="435">
        <v>36</v>
      </c>
      <c r="M19" s="435">
        <v>241</v>
      </c>
      <c r="N19" s="436">
        <v>118</v>
      </c>
      <c r="R19" s="150"/>
      <c r="T19" s="150"/>
    </row>
    <row r="20" spans="1:20" s="149" customFormat="1" ht="15" customHeight="1">
      <c r="A20" s="148" t="s">
        <v>62</v>
      </c>
      <c r="B20" s="965">
        <v>1027</v>
      </c>
      <c r="C20" s="962">
        <v>158</v>
      </c>
      <c r="D20" s="435">
        <v>173</v>
      </c>
      <c r="E20" s="435">
        <v>120</v>
      </c>
      <c r="F20" s="435">
        <v>139</v>
      </c>
      <c r="G20" s="435">
        <v>133</v>
      </c>
      <c r="H20" s="435">
        <v>12</v>
      </c>
      <c r="I20" s="435">
        <v>6</v>
      </c>
      <c r="J20" s="435">
        <v>40</v>
      </c>
      <c r="K20" s="435">
        <v>18</v>
      </c>
      <c r="L20" s="435">
        <v>14</v>
      </c>
      <c r="M20" s="435">
        <v>114</v>
      </c>
      <c r="N20" s="436">
        <v>100</v>
      </c>
      <c r="R20" s="150"/>
      <c r="T20" s="150"/>
    </row>
    <row r="21" spans="1:20" s="149" customFormat="1" ht="15" customHeight="1">
      <c r="A21" s="148" t="s">
        <v>63</v>
      </c>
      <c r="B21" s="965">
        <v>451</v>
      </c>
      <c r="C21" s="962">
        <v>99</v>
      </c>
      <c r="D21" s="435">
        <v>85</v>
      </c>
      <c r="E21" s="435">
        <v>46</v>
      </c>
      <c r="F21" s="435">
        <v>69</v>
      </c>
      <c r="G21" s="435">
        <v>28</v>
      </c>
      <c r="H21" s="110">
        <v>3</v>
      </c>
      <c r="I21" s="110">
        <v>1</v>
      </c>
      <c r="J21" s="110">
        <v>14</v>
      </c>
      <c r="K21" s="110">
        <v>1</v>
      </c>
      <c r="L21" s="110">
        <v>3</v>
      </c>
      <c r="M21" s="435">
        <v>20</v>
      </c>
      <c r="N21" s="436">
        <v>82</v>
      </c>
      <c r="R21" s="150"/>
      <c r="T21" s="150"/>
    </row>
    <row r="22" spans="1:20" s="149" customFormat="1" ht="15" customHeight="1">
      <c r="A22" s="148" t="s">
        <v>64</v>
      </c>
      <c r="B22" s="965">
        <v>253</v>
      </c>
      <c r="C22" s="962">
        <v>58</v>
      </c>
      <c r="D22" s="435">
        <v>45</v>
      </c>
      <c r="E22" s="435">
        <v>18</v>
      </c>
      <c r="F22" s="435">
        <v>47</v>
      </c>
      <c r="G22" s="435">
        <v>11</v>
      </c>
      <c r="H22" s="110" t="s">
        <v>900</v>
      </c>
      <c r="I22" s="435">
        <v>2</v>
      </c>
      <c r="J22" s="110">
        <v>5</v>
      </c>
      <c r="K22" s="110">
        <v>1</v>
      </c>
      <c r="L22" s="110">
        <v>1</v>
      </c>
      <c r="M22" s="435">
        <v>5</v>
      </c>
      <c r="N22" s="436">
        <v>60</v>
      </c>
      <c r="R22" s="150"/>
      <c r="T22" s="150"/>
    </row>
    <row r="23" spans="1:20" s="149" customFormat="1" ht="6" customHeight="1">
      <c r="A23" s="826"/>
      <c r="B23" s="966"/>
      <c r="C23" s="963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8"/>
      <c r="R23" s="150"/>
      <c r="T23" s="150"/>
    </row>
    <row r="24" spans="1:20" s="149" customFormat="1" ht="21" customHeight="1">
      <c r="A24" s="148" t="s">
        <v>65</v>
      </c>
      <c r="B24" s="965">
        <v>19471</v>
      </c>
      <c r="C24" s="962">
        <v>1621</v>
      </c>
      <c r="D24" s="435">
        <v>5000</v>
      </c>
      <c r="E24" s="435">
        <v>3433</v>
      </c>
      <c r="F24" s="435">
        <v>3500</v>
      </c>
      <c r="G24" s="435">
        <v>1221</v>
      </c>
      <c r="H24" s="435">
        <v>425</v>
      </c>
      <c r="I24" s="435">
        <v>78</v>
      </c>
      <c r="J24" s="435">
        <v>1433</v>
      </c>
      <c r="K24" s="435">
        <v>614</v>
      </c>
      <c r="L24" s="435">
        <v>567</v>
      </c>
      <c r="M24" s="435">
        <v>1059</v>
      </c>
      <c r="N24" s="436">
        <v>520</v>
      </c>
      <c r="R24" s="150"/>
      <c r="T24" s="150"/>
    </row>
    <row r="25" spans="1:20" s="149" customFormat="1" ht="15" customHeight="1">
      <c r="A25" s="148" t="s">
        <v>66</v>
      </c>
      <c r="B25" s="965">
        <v>230</v>
      </c>
      <c r="C25" s="961" t="s">
        <v>901</v>
      </c>
      <c r="D25" s="110">
        <v>27</v>
      </c>
      <c r="E25" s="435">
        <v>3</v>
      </c>
      <c r="F25" s="435">
        <v>30</v>
      </c>
      <c r="G25" s="435">
        <v>38</v>
      </c>
      <c r="H25" s="435">
        <v>87</v>
      </c>
      <c r="I25" s="110" t="s">
        <v>903</v>
      </c>
      <c r="J25" s="435">
        <v>8</v>
      </c>
      <c r="K25" s="110">
        <v>1</v>
      </c>
      <c r="L25" s="435">
        <v>3</v>
      </c>
      <c r="M25" s="435">
        <v>21</v>
      </c>
      <c r="N25" s="436">
        <v>12</v>
      </c>
      <c r="P25" s="157"/>
      <c r="R25" s="150"/>
      <c r="T25" s="150"/>
    </row>
    <row r="26" spans="1:20" s="149" customFormat="1" ht="15" customHeight="1">
      <c r="A26" s="148" t="s">
        <v>67</v>
      </c>
      <c r="B26" s="965">
        <v>708</v>
      </c>
      <c r="C26" s="961" t="s">
        <v>901</v>
      </c>
      <c r="D26" s="435">
        <v>111</v>
      </c>
      <c r="E26" s="435">
        <v>88</v>
      </c>
      <c r="F26" s="435">
        <v>165</v>
      </c>
      <c r="G26" s="435">
        <v>126</v>
      </c>
      <c r="H26" s="435">
        <v>27</v>
      </c>
      <c r="I26" s="435">
        <v>1</v>
      </c>
      <c r="J26" s="435">
        <v>61</v>
      </c>
      <c r="K26" s="435">
        <v>9</v>
      </c>
      <c r="L26" s="435">
        <v>23</v>
      </c>
      <c r="M26" s="435">
        <v>54</v>
      </c>
      <c r="N26" s="436">
        <v>43</v>
      </c>
      <c r="R26" s="150"/>
      <c r="T26" s="150"/>
    </row>
    <row r="27" spans="1:20" s="149" customFormat="1" ht="15" customHeight="1">
      <c r="A27" s="148" t="s">
        <v>74</v>
      </c>
      <c r="B27" s="965">
        <v>863</v>
      </c>
      <c r="C27" s="962">
        <v>4</v>
      </c>
      <c r="D27" s="435">
        <v>166</v>
      </c>
      <c r="E27" s="435">
        <v>145</v>
      </c>
      <c r="F27" s="435">
        <v>222</v>
      </c>
      <c r="G27" s="435">
        <v>51</v>
      </c>
      <c r="H27" s="435">
        <v>30</v>
      </c>
      <c r="I27" s="435">
        <v>4</v>
      </c>
      <c r="J27" s="435">
        <v>96</v>
      </c>
      <c r="K27" s="435">
        <v>10</v>
      </c>
      <c r="L27" s="435">
        <v>35</v>
      </c>
      <c r="M27" s="435">
        <v>63</v>
      </c>
      <c r="N27" s="436">
        <v>37</v>
      </c>
      <c r="R27" s="150"/>
      <c r="T27" s="150"/>
    </row>
    <row r="28" spans="1:20" s="149" customFormat="1" ht="15" customHeight="1">
      <c r="A28" s="148" t="s">
        <v>75</v>
      </c>
      <c r="B28" s="965">
        <v>1037</v>
      </c>
      <c r="C28" s="962">
        <v>11</v>
      </c>
      <c r="D28" s="435">
        <v>298</v>
      </c>
      <c r="E28" s="435">
        <v>199</v>
      </c>
      <c r="F28" s="435">
        <v>228</v>
      </c>
      <c r="G28" s="435">
        <v>76</v>
      </c>
      <c r="H28" s="435">
        <v>16</v>
      </c>
      <c r="I28" s="435">
        <v>5</v>
      </c>
      <c r="J28" s="435">
        <v>87</v>
      </c>
      <c r="K28" s="435">
        <v>22</v>
      </c>
      <c r="L28" s="435">
        <v>19</v>
      </c>
      <c r="M28" s="435">
        <v>49</v>
      </c>
      <c r="N28" s="436">
        <v>27</v>
      </c>
      <c r="R28" s="150"/>
      <c r="T28" s="150"/>
    </row>
    <row r="29" spans="1:20" s="149" customFormat="1" ht="15" customHeight="1">
      <c r="A29" s="148" t="s">
        <v>76</v>
      </c>
      <c r="B29" s="965">
        <v>1479</v>
      </c>
      <c r="C29" s="962">
        <v>40</v>
      </c>
      <c r="D29" s="435">
        <v>475</v>
      </c>
      <c r="E29" s="435">
        <v>241</v>
      </c>
      <c r="F29" s="435">
        <v>302</v>
      </c>
      <c r="G29" s="435">
        <v>81</v>
      </c>
      <c r="H29" s="435">
        <v>35</v>
      </c>
      <c r="I29" s="435">
        <v>6</v>
      </c>
      <c r="J29" s="435">
        <v>136</v>
      </c>
      <c r="K29" s="435">
        <v>32</v>
      </c>
      <c r="L29" s="435">
        <v>36</v>
      </c>
      <c r="M29" s="435">
        <v>64</v>
      </c>
      <c r="N29" s="436">
        <v>31</v>
      </c>
      <c r="R29" s="150"/>
      <c r="T29" s="150"/>
    </row>
    <row r="30" spans="1:20" s="149" customFormat="1" ht="15" customHeight="1">
      <c r="A30" s="148" t="s">
        <v>77</v>
      </c>
      <c r="B30" s="965">
        <v>1903</v>
      </c>
      <c r="C30" s="962">
        <v>84</v>
      </c>
      <c r="D30" s="435">
        <v>565</v>
      </c>
      <c r="E30" s="435">
        <v>368</v>
      </c>
      <c r="F30" s="435">
        <v>363</v>
      </c>
      <c r="G30" s="435">
        <v>96</v>
      </c>
      <c r="H30" s="435">
        <v>29</v>
      </c>
      <c r="I30" s="435">
        <v>9</v>
      </c>
      <c r="J30" s="435">
        <v>165</v>
      </c>
      <c r="K30" s="435">
        <v>50</v>
      </c>
      <c r="L30" s="435">
        <v>49</v>
      </c>
      <c r="M30" s="435">
        <v>90</v>
      </c>
      <c r="N30" s="436">
        <v>35</v>
      </c>
      <c r="R30" s="150"/>
      <c r="T30" s="150"/>
    </row>
    <row r="31" spans="1:20" s="149" customFormat="1" ht="15" customHeight="1">
      <c r="A31" s="148" t="s">
        <v>78</v>
      </c>
      <c r="B31" s="965">
        <v>2571</v>
      </c>
      <c r="C31" s="962">
        <v>143</v>
      </c>
      <c r="D31" s="435">
        <v>685</v>
      </c>
      <c r="E31" s="435">
        <v>540</v>
      </c>
      <c r="F31" s="435">
        <v>483</v>
      </c>
      <c r="G31" s="435">
        <v>118</v>
      </c>
      <c r="H31" s="435">
        <v>30</v>
      </c>
      <c r="I31" s="435">
        <v>6</v>
      </c>
      <c r="J31" s="435">
        <v>231</v>
      </c>
      <c r="K31" s="435">
        <v>97</v>
      </c>
      <c r="L31" s="435">
        <v>88</v>
      </c>
      <c r="M31" s="435">
        <v>102</v>
      </c>
      <c r="N31" s="436">
        <v>48</v>
      </c>
      <c r="R31" s="150"/>
      <c r="T31" s="150"/>
    </row>
    <row r="32" spans="1:20" s="149" customFormat="1" ht="15" customHeight="1">
      <c r="A32" s="148" t="s">
        <v>79</v>
      </c>
      <c r="B32" s="965">
        <v>2552</v>
      </c>
      <c r="C32" s="962">
        <v>173</v>
      </c>
      <c r="D32" s="435">
        <v>648</v>
      </c>
      <c r="E32" s="435">
        <v>555</v>
      </c>
      <c r="F32" s="435">
        <v>525</v>
      </c>
      <c r="G32" s="435">
        <v>97</v>
      </c>
      <c r="H32" s="435">
        <v>25</v>
      </c>
      <c r="I32" s="435">
        <v>5</v>
      </c>
      <c r="J32" s="435">
        <v>197</v>
      </c>
      <c r="K32" s="435">
        <v>89</v>
      </c>
      <c r="L32" s="435">
        <v>90</v>
      </c>
      <c r="M32" s="435">
        <v>99</v>
      </c>
      <c r="N32" s="436">
        <v>49</v>
      </c>
      <c r="R32" s="150"/>
      <c r="T32" s="150"/>
    </row>
    <row r="33" spans="1:20" s="149" customFormat="1" ht="15" customHeight="1">
      <c r="A33" s="148" t="s">
        <v>80</v>
      </c>
      <c r="B33" s="965">
        <v>2248</v>
      </c>
      <c r="C33" s="962">
        <v>222</v>
      </c>
      <c r="D33" s="435">
        <v>603</v>
      </c>
      <c r="E33" s="435">
        <v>478</v>
      </c>
      <c r="F33" s="435">
        <v>397</v>
      </c>
      <c r="G33" s="435">
        <v>81</v>
      </c>
      <c r="H33" s="435">
        <v>28</v>
      </c>
      <c r="I33" s="435">
        <v>6</v>
      </c>
      <c r="J33" s="435">
        <v>171</v>
      </c>
      <c r="K33" s="435">
        <v>78</v>
      </c>
      <c r="L33" s="435">
        <v>75</v>
      </c>
      <c r="M33" s="435">
        <v>75</v>
      </c>
      <c r="N33" s="436">
        <v>34</v>
      </c>
      <c r="R33" s="150"/>
      <c r="T33" s="150"/>
    </row>
    <row r="34" spans="1:20" s="149" customFormat="1" ht="15" customHeight="1">
      <c r="A34" s="148" t="s">
        <v>81</v>
      </c>
      <c r="B34" s="965">
        <v>1947</v>
      </c>
      <c r="C34" s="962">
        <v>275</v>
      </c>
      <c r="D34" s="435">
        <v>500</v>
      </c>
      <c r="E34" s="435">
        <v>401</v>
      </c>
      <c r="F34" s="435">
        <v>275</v>
      </c>
      <c r="G34" s="435">
        <v>99</v>
      </c>
      <c r="H34" s="435">
        <v>31</v>
      </c>
      <c r="I34" s="435">
        <v>2</v>
      </c>
      <c r="J34" s="435">
        <v>114</v>
      </c>
      <c r="K34" s="435">
        <v>59</v>
      </c>
      <c r="L34" s="435">
        <v>61</v>
      </c>
      <c r="M34" s="435">
        <v>106</v>
      </c>
      <c r="N34" s="436">
        <v>24</v>
      </c>
      <c r="R34" s="150"/>
      <c r="T34" s="150"/>
    </row>
    <row r="35" spans="1:20" s="149" customFormat="1" ht="15" customHeight="1">
      <c r="A35" s="148" t="s">
        <v>82</v>
      </c>
      <c r="B35" s="965">
        <v>1548</v>
      </c>
      <c r="C35" s="962">
        <v>214</v>
      </c>
      <c r="D35" s="435">
        <v>414</v>
      </c>
      <c r="E35" s="435">
        <v>207</v>
      </c>
      <c r="F35" s="435">
        <v>193</v>
      </c>
      <c r="G35" s="435">
        <v>140</v>
      </c>
      <c r="H35" s="435">
        <v>36</v>
      </c>
      <c r="I35" s="435">
        <v>13</v>
      </c>
      <c r="J35" s="435">
        <v>72</v>
      </c>
      <c r="K35" s="435">
        <v>78</v>
      </c>
      <c r="L35" s="435">
        <v>35</v>
      </c>
      <c r="M35" s="435">
        <v>112</v>
      </c>
      <c r="N35" s="436">
        <v>34</v>
      </c>
      <c r="R35" s="150"/>
      <c r="T35" s="150"/>
    </row>
    <row r="36" spans="1:20" s="149" customFormat="1" ht="15" customHeight="1">
      <c r="A36" s="148" t="s">
        <v>83</v>
      </c>
      <c r="B36" s="965">
        <v>1313</v>
      </c>
      <c r="C36" s="962">
        <v>208</v>
      </c>
      <c r="D36" s="435">
        <v>283</v>
      </c>
      <c r="E36" s="435">
        <v>131</v>
      </c>
      <c r="F36" s="435">
        <v>157</v>
      </c>
      <c r="G36" s="435">
        <v>137</v>
      </c>
      <c r="H36" s="435">
        <v>36</v>
      </c>
      <c r="I36" s="435">
        <v>15</v>
      </c>
      <c r="J36" s="435">
        <v>64</v>
      </c>
      <c r="K36" s="435">
        <v>69</v>
      </c>
      <c r="L36" s="435">
        <v>35</v>
      </c>
      <c r="M36" s="435">
        <v>135</v>
      </c>
      <c r="N36" s="436">
        <v>43</v>
      </c>
      <c r="R36" s="150"/>
      <c r="T36" s="150"/>
    </row>
    <row r="37" spans="1:20" s="149" customFormat="1" ht="15" customHeight="1">
      <c r="A37" s="148" t="s">
        <v>84</v>
      </c>
      <c r="B37" s="965">
        <v>620</v>
      </c>
      <c r="C37" s="962">
        <v>119</v>
      </c>
      <c r="D37" s="435">
        <v>125</v>
      </c>
      <c r="E37" s="435">
        <v>54</v>
      </c>
      <c r="F37" s="435">
        <v>81</v>
      </c>
      <c r="G37" s="435">
        <v>65</v>
      </c>
      <c r="H37" s="435">
        <v>12</v>
      </c>
      <c r="I37" s="435">
        <v>4</v>
      </c>
      <c r="J37" s="435">
        <v>23</v>
      </c>
      <c r="K37" s="435">
        <v>18</v>
      </c>
      <c r="L37" s="435">
        <v>14</v>
      </c>
      <c r="M37" s="435">
        <v>71</v>
      </c>
      <c r="N37" s="436">
        <v>34</v>
      </c>
      <c r="R37" s="150"/>
      <c r="T37" s="150"/>
    </row>
    <row r="38" spans="1:20" s="149" customFormat="1" ht="15" customHeight="1">
      <c r="A38" s="148" t="s">
        <v>85</v>
      </c>
      <c r="B38" s="965">
        <v>284</v>
      </c>
      <c r="C38" s="962">
        <v>83</v>
      </c>
      <c r="D38" s="435">
        <v>61</v>
      </c>
      <c r="E38" s="435">
        <v>15</v>
      </c>
      <c r="F38" s="435">
        <v>47</v>
      </c>
      <c r="G38" s="435">
        <v>11</v>
      </c>
      <c r="H38" s="110">
        <v>3</v>
      </c>
      <c r="I38" s="110">
        <v>1</v>
      </c>
      <c r="J38" s="110">
        <v>6</v>
      </c>
      <c r="K38" s="110">
        <v>1</v>
      </c>
      <c r="L38" s="110">
        <v>3</v>
      </c>
      <c r="M38" s="435">
        <v>15</v>
      </c>
      <c r="N38" s="436">
        <v>38</v>
      </c>
      <c r="R38" s="150"/>
      <c r="T38" s="150"/>
    </row>
    <row r="39" spans="1:20" s="149" customFormat="1" ht="15" customHeight="1">
      <c r="A39" s="148" t="s">
        <v>64</v>
      </c>
      <c r="B39" s="965">
        <v>168</v>
      </c>
      <c r="C39" s="962">
        <v>45</v>
      </c>
      <c r="D39" s="435">
        <v>39</v>
      </c>
      <c r="E39" s="435">
        <v>8</v>
      </c>
      <c r="F39" s="435">
        <v>32</v>
      </c>
      <c r="G39" s="435">
        <v>5</v>
      </c>
      <c r="H39" s="110" t="s">
        <v>902</v>
      </c>
      <c r="I39" s="435">
        <v>1</v>
      </c>
      <c r="J39" s="110">
        <v>2</v>
      </c>
      <c r="K39" s="110">
        <v>1</v>
      </c>
      <c r="L39" s="110">
        <v>1</v>
      </c>
      <c r="M39" s="435">
        <v>3</v>
      </c>
      <c r="N39" s="436">
        <v>31</v>
      </c>
      <c r="R39" s="150"/>
      <c r="T39" s="150"/>
    </row>
    <row r="40" spans="1:20" s="149" customFormat="1" ht="6" customHeight="1">
      <c r="A40" s="829"/>
      <c r="B40" s="966"/>
      <c r="C40" s="963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8"/>
      <c r="R40" s="150"/>
      <c r="T40" s="150"/>
    </row>
    <row r="41" spans="1:20" s="149" customFormat="1" ht="21" customHeight="1">
      <c r="A41" s="148" t="s">
        <v>86</v>
      </c>
      <c r="B41" s="965">
        <v>17711</v>
      </c>
      <c r="C41" s="962">
        <v>453</v>
      </c>
      <c r="D41" s="435">
        <v>4237</v>
      </c>
      <c r="E41" s="435">
        <v>5869</v>
      </c>
      <c r="F41" s="435">
        <v>2309</v>
      </c>
      <c r="G41" s="435">
        <v>2392</v>
      </c>
      <c r="H41" s="435">
        <v>63</v>
      </c>
      <c r="I41" s="435">
        <v>19</v>
      </c>
      <c r="J41" s="435">
        <v>779</v>
      </c>
      <c r="K41" s="435">
        <v>34</v>
      </c>
      <c r="L41" s="435">
        <v>31</v>
      </c>
      <c r="M41" s="435">
        <v>828</v>
      </c>
      <c r="N41" s="436">
        <v>697</v>
      </c>
      <c r="R41" s="150"/>
      <c r="T41" s="150"/>
    </row>
    <row r="42" spans="1:20" s="149" customFormat="1" ht="15" customHeight="1">
      <c r="A42" s="148" t="s">
        <v>66</v>
      </c>
      <c r="B42" s="965">
        <v>207</v>
      </c>
      <c r="C42" s="961">
        <v>1</v>
      </c>
      <c r="D42" s="110">
        <v>28</v>
      </c>
      <c r="E42" s="435">
        <v>7</v>
      </c>
      <c r="F42" s="435">
        <v>61</v>
      </c>
      <c r="G42" s="435">
        <v>66</v>
      </c>
      <c r="H42" s="435">
        <v>22</v>
      </c>
      <c r="I42" s="110">
        <v>1</v>
      </c>
      <c r="J42" s="110">
        <v>4</v>
      </c>
      <c r="K42" s="110" t="s">
        <v>900</v>
      </c>
      <c r="L42" s="110" t="s">
        <v>906</v>
      </c>
      <c r="M42" s="435">
        <v>10</v>
      </c>
      <c r="N42" s="436">
        <v>7</v>
      </c>
      <c r="P42" s="157"/>
      <c r="R42" s="150"/>
      <c r="T42" s="150"/>
    </row>
    <row r="43" spans="1:20" s="149" customFormat="1" ht="15" customHeight="1">
      <c r="A43" s="148" t="s">
        <v>67</v>
      </c>
      <c r="B43" s="965">
        <v>902</v>
      </c>
      <c r="C43" s="962">
        <v>1</v>
      </c>
      <c r="D43" s="435">
        <v>150</v>
      </c>
      <c r="E43" s="435">
        <v>201</v>
      </c>
      <c r="F43" s="435">
        <v>255</v>
      </c>
      <c r="G43" s="435">
        <v>171</v>
      </c>
      <c r="H43" s="435">
        <v>13</v>
      </c>
      <c r="I43" s="435">
        <v>2</v>
      </c>
      <c r="J43" s="435">
        <v>23</v>
      </c>
      <c r="K43" s="110" t="s">
        <v>900</v>
      </c>
      <c r="L43" s="435">
        <v>4</v>
      </c>
      <c r="M43" s="435">
        <v>29</v>
      </c>
      <c r="N43" s="436">
        <v>53</v>
      </c>
      <c r="R43" s="150"/>
      <c r="T43" s="150"/>
    </row>
    <row r="44" spans="1:20" s="149" customFormat="1" ht="15" customHeight="1">
      <c r="A44" s="148" t="s">
        <v>74</v>
      </c>
      <c r="B44" s="965">
        <v>1073</v>
      </c>
      <c r="C44" s="961" t="s">
        <v>900</v>
      </c>
      <c r="D44" s="435">
        <v>294</v>
      </c>
      <c r="E44" s="435">
        <v>379</v>
      </c>
      <c r="F44" s="435">
        <v>181</v>
      </c>
      <c r="G44" s="435">
        <v>101</v>
      </c>
      <c r="H44" s="435">
        <v>3</v>
      </c>
      <c r="I44" s="435">
        <v>2</v>
      </c>
      <c r="J44" s="435">
        <v>41</v>
      </c>
      <c r="K44" s="435">
        <v>4</v>
      </c>
      <c r="L44" s="435">
        <v>3</v>
      </c>
      <c r="M44" s="435">
        <v>27</v>
      </c>
      <c r="N44" s="436">
        <v>38</v>
      </c>
      <c r="R44" s="150"/>
      <c r="T44" s="150"/>
    </row>
    <row r="45" spans="1:20" s="149" customFormat="1" ht="15" customHeight="1">
      <c r="A45" s="148" t="s">
        <v>75</v>
      </c>
      <c r="B45" s="965">
        <v>1123</v>
      </c>
      <c r="C45" s="962">
        <v>4</v>
      </c>
      <c r="D45" s="435">
        <v>312</v>
      </c>
      <c r="E45" s="435">
        <v>412</v>
      </c>
      <c r="F45" s="435">
        <v>142</v>
      </c>
      <c r="G45" s="435">
        <v>122</v>
      </c>
      <c r="H45" s="435">
        <v>5</v>
      </c>
      <c r="I45" s="110" t="s">
        <v>900</v>
      </c>
      <c r="J45" s="435">
        <v>55</v>
      </c>
      <c r="K45" s="435">
        <v>1</v>
      </c>
      <c r="L45" s="435">
        <v>2</v>
      </c>
      <c r="M45" s="435">
        <v>32</v>
      </c>
      <c r="N45" s="436">
        <v>36</v>
      </c>
      <c r="R45" s="150"/>
      <c r="T45" s="150"/>
    </row>
    <row r="46" spans="1:20" s="149" customFormat="1" ht="15" customHeight="1">
      <c r="A46" s="148" t="s">
        <v>76</v>
      </c>
      <c r="B46" s="965">
        <v>1392</v>
      </c>
      <c r="C46" s="962">
        <v>13</v>
      </c>
      <c r="D46" s="435">
        <v>413</v>
      </c>
      <c r="E46" s="435">
        <v>520</v>
      </c>
      <c r="F46" s="435">
        <v>162</v>
      </c>
      <c r="G46" s="435">
        <v>158</v>
      </c>
      <c r="H46" s="435">
        <v>3</v>
      </c>
      <c r="I46" s="110">
        <v>1</v>
      </c>
      <c r="J46" s="435">
        <v>42</v>
      </c>
      <c r="K46" s="435">
        <v>8</v>
      </c>
      <c r="L46" s="110">
        <v>3</v>
      </c>
      <c r="M46" s="435">
        <v>35</v>
      </c>
      <c r="N46" s="436">
        <v>34</v>
      </c>
      <c r="R46" s="150"/>
      <c r="T46" s="150"/>
    </row>
    <row r="47" spans="1:20" s="149" customFormat="1" ht="15" customHeight="1">
      <c r="A47" s="148" t="s">
        <v>77</v>
      </c>
      <c r="B47" s="965">
        <v>1852</v>
      </c>
      <c r="C47" s="962">
        <v>26</v>
      </c>
      <c r="D47" s="435">
        <v>515</v>
      </c>
      <c r="E47" s="435">
        <v>733</v>
      </c>
      <c r="F47" s="435">
        <v>201</v>
      </c>
      <c r="G47" s="435">
        <v>190</v>
      </c>
      <c r="H47" s="437">
        <v>3</v>
      </c>
      <c r="I47" s="110" t="s">
        <v>900</v>
      </c>
      <c r="J47" s="435">
        <v>85</v>
      </c>
      <c r="K47" s="435">
        <v>3</v>
      </c>
      <c r="L47" s="435">
        <v>2</v>
      </c>
      <c r="M47" s="435">
        <v>57</v>
      </c>
      <c r="N47" s="436">
        <v>37</v>
      </c>
      <c r="R47" s="150"/>
      <c r="T47" s="150"/>
    </row>
    <row r="48" spans="1:20" s="149" customFormat="1" ht="15" customHeight="1">
      <c r="A48" s="148" t="s">
        <v>78</v>
      </c>
      <c r="B48" s="965">
        <v>2566</v>
      </c>
      <c r="C48" s="962">
        <v>43</v>
      </c>
      <c r="D48" s="435">
        <v>598</v>
      </c>
      <c r="E48" s="435">
        <v>1016</v>
      </c>
      <c r="F48" s="435">
        <v>293</v>
      </c>
      <c r="G48" s="435">
        <v>292</v>
      </c>
      <c r="H48" s="437">
        <v>3</v>
      </c>
      <c r="I48" s="437">
        <v>3</v>
      </c>
      <c r="J48" s="435">
        <v>127</v>
      </c>
      <c r="K48" s="435">
        <v>5</v>
      </c>
      <c r="L48" s="110">
        <v>5</v>
      </c>
      <c r="M48" s="435">
        <v>105</v>
      </c>
      <c r="N48" s="436">
        <v>76</v>
      </c>
      <c r="R48" s="150"/>
      <c r="T48" s="150"/>
    </row>
    <row r="49" spans="1:20" s="149" customFormat="1" ht="15" customHeight="1">
      <c r="A49" s="148" t="s">
        <v>79</v>
      </c>
      <c r="B49" s="965">
        <v>2407</v>
      </c>
      <c r="C49" s="962">
        <v>58</v>
      </c>
      <c r="D49" s="435">
        <v>578</v>
      </c>
      <c r="E49" s="435">
        <v>941</v>
      </c>
      <c r="F49" s="435">
        <v>289</v>
      </c>
      <c r="G49" s="435">
        <v>273</v>
      </c>
      <c r="H49" s="435">
        <v>6</v>
      </c>
      <c r="I49" s="110">
        <v>2</v>
      </c>
      <c r="J49" s="435">
        <v>105</v>
      </c>
      <c r="K49" s="435">
        <v>5</v>
      </c>
      <c r="L49" s="435">
        <v>5</v>
      </c>
      <c r="M49" s="435">
        <v>87</v>
      </c>
      <c r="N49" s="436">
        <v>58</v>
      </c>
      <c r="R49" s="150"/>
      <c r="T49" s="150"/>
    </row>
    <row r="50" spans="1:20" s="149" customFormat="1" ht="15" customHeight="1">
      <c r="A50" s="148" t="s">
        <v>80</v>
      </c>
      <c r="B50" s="965">
        <v>2052</v>
      </c>
      <c r="C50" s="962">
        <v>66</v>
      </c>
      <c r="D50" s="435">
        <v>484</v>
      </c>
      <c r="E50" s="435">
        <v>749</v>
      </c>
      <c r="F50" s="435">
        <v>224</v>
      </c>
      <c r="G50" s="435">
        <v>285</v>
      </c>
      <c r="H50" s="435">
        <v>3</v>
      </c>
      <c r="I50" s="437">
        <v>2</v>
      </c>
      <c r="J50" s="435">
        <v>102</v>
      </c>
      <c r="K50" s="435">
        <v>1</v>
      </c>
      <c r="L50" s="110">
        <v>4</v>
      </c>
      <c r="M50" s="435">
        <v>83</v>
      </c>
      <c r="N50" s="436">
        <v>49</v>
      </c>
      <c r="R50" s="150"/>
      <c r="T50" s="150"/>
    </row>
    <row r="51" spans="1:20" s="149" customFormat="1" ht="15" customHeight="1">
      <c r="A51" s="148" t="s">
        <v>81</v>
      </c>
      <c r="B51" s="965">
        <v>1559</v>
      </c>
      <c r="C51" s="962">
        <v>69</v>
      </c>
      <c r="D51" s="435">
        <v>419</v>
      </c>
      <c r="E51" s="435">
        <v>426</v>
      </c>
      <c r="F51" s="435">
        <v>186</v>
      </c>
      <c r="G51" s="435">
        <v>257</v>
      </c>
      <c r="H51" s="110" t="s">
        <v>904</v>
      </c>
      <c r="I51" s="110" t="s">
        <v>900</v>
      </c>
      <c r="J51" s="437">
        <v>72</v>
      </c>
      <c r="K51" s="437">
        <v>2</v>
      </c>
      <c r="L51" s="437">
        <v>2</v>
      </c>
      <c r="M51" s="435">
        <v>87</v>
      </c>
      <c r="N51" s="436">
        <v>39</v>
      </c>
      <c r="R51" s="150"/>
      <c r="T51" s="150"/>
    </row>
    <row r="52" spans="1:20" s="149" customFormat="1" ht="15" customHeight="1">
      <c r="A52" s="148" t="s">
        <v>82</v>
      </c>
      <c r="B52" s="965">
        <v>1086</v>
      </c>
      <c r="C52" s="962">
        <v>54</v>
      </c>
      <c r="D52" s="435">
        <v>229</v>
      </c>
      <c r="E52" s="435">
        <v>226</v>
      </c>
      <c r="F52" s="435">
        <v>117</v>
      </c>
      <c r="G52" s="435">
        <v>214</v>
      </c>
      <c r="H52" s="110">
        <v>1</v>
      </c>
      <c r="I52" s="110">
        <v>1</v>
      </c>
      <c r="J52" s="437">
        <v>65</v>
      </c>
      <c r="K52" s="437">
        <v>3</v>
      </c>
      <c r="L52" s="110" t="s">
        <v>906</v>
      </c>
      <c r="M52" s="435">
        <v>120</v>
      </c>
      <c r="N52" s="436">
        <v>56</v>
      </c>
      <c r="R52" s="150"/>
      <c r="T52" s="150"/>
    </row>
    <row r="53" spans="1:20" s="149" customFormat="1" ht="15" customHeight="1">
      <c r="A53" s="148" t="s">
        <v>83</v>
      </c>
      <c r="B53" s="965">
        <v>833</v>
      </c>
      <c r="C53" s="962">
        <v>50</v>
      </c>
      <c r="D53" s="435">
        <v>139</v>
      </c>
      <c r="E53" s="435">
        <v>152</v>
      </c>
      <c r="F53" s="435">
        <v>103</v>
      </c>
      <c r="G53" s="435">
        <v>172</v>
      </c>
      <c r="H53" s="110">
        <v>1</v>
      </c>
      <c r="I53" s="435">
        <v>2</v>
      </c>
      <c r="J53" s="110">
        <v>30</v>
      </c>
      <c r="K53" s="110">
        <v>2</v>
      </c>
      <c r="L53" s="110">
        <v>1</v>
      </c>
      <c r="M53" s="435">
        <v>106</v>
      </c>
      <c r="N53" s="436">
        <v>75</v>
      </c>
      <c r="R53" s="150"/>
      <c r="T53" s="150"/>
    </row>
    <row r="54" spans="1:20" s="149" customFormat="1" ht="15" customHeight="1">
      <c r="A54" s="148" t="s">
        <v>84</v>
      </c>
      <c r="B54" s="965">
        <v>407</v>
      </c>
      <c r="C54" s="962">
        <v>39</v>
      </c>
      <c r="D54" s="435">
        <v>48</v>
      </c>
      <c r="E54" s="435">
        <v>66</v>
      </c>
      <c r="F54" s="435">
        <v>58</v>
      </c>
      <c r="G54" s="435">
        <v>68</v>
      </c>
      <c r="H54" s="110" t="s">
        <v>900</v>
      </c>
      <c r="I54" s="435">
        <v>2</v>
      </c>
      <c r="J54" s="110">
        <v>17</v>
      </c>
      <c r="K54" s="110" t="s">
        <v>900</v>
      </c>
      <c r="L54" s="110" t="s">
        <v>907</v>
      </c>
      <c r="M54" s="435">
        <v>43</v>
      </c>
      <c r="N54" s="436">
        <v>66</v>
      </c>
      <c r="R54" s="150"/>
      <c r="T54" s="150"/>
    </row>
    <row r="55" spans="1:20" s="149" customFormat="1" ht="15" customHeight="1">
      <c r="A55" s="148" t="s">
        <v>85</v>
      </c>
      <c r="B55" s="965">
        <v>167</v>
      </c>
      <c r="C55" s="962">
        <v>16</v>
      </c>
      <c r="D55" s="435">
        <v>24</v>
      </c>
      <c r="E55" s="435">
        <v>31</v>
      </c>
      <c r="F55" s="435">
        <v>22</v>
      </c>
      <c r="G55" s="435">
        <v>17</v>
      </c>
      <c r="H55" s="110" t="s">
        <v>900</v>
      </c>
      <c r="I55" s="110" t="s">
        <v>900</v>
      </c>
      <c r="J55" s="110">
        <v>8</v>
      </c>
      <c r="K55" s="110" t="s">
        <v>900</v>
      </c>
      <c r="L55" s="110" t="s">
        <v>907</v>
      </c>
      <c r="M55" s="435">
        <v>5</v>
      </c>
      <c r="N55" s="436">
        <v>44</v>
      </c>
      <c r="R55" s="150"/>
      <c r="T55" s="150"/>
    </row>
    <row r="56" spans="1:20" s="149" customFormat="1" ht="15" customHeight="1">
      <c r="A56" s="148" t="s">
        <v>64</v>
      </c>
      <c r="B56" s="965">
        <v>85</v>
      </c>
      <c r="C56" s="962">
        <v>13</v>
      </c>
      <c r="D56" s="435">
        <v>6</v>
      </c>
      <c r="E56" s="435">
        <v>10</v>
      </c>
      <c r="F56" s="435">
        <v>15</v>
      </c>
      <c r="G56" s="435">
        <v>6</v>
      </c>
      <c r="H56" s="110" t="s">
        <v>905</v>
      </c>
      <c r="I56" s="110">
        <v>1</v>
      </c>
      <c r="J56" s="110">
        <v>3</v>
      </c>
      <c r="K56" s="110" t="s">
        <v>900</v>
      </c>
      <c r="L56" s="110" t="s">
        <v>907</v>
      </c>
      <c r="M56" s="110">
        <v>2</v>
      </c>
      <c r="N56" s="438">
        <v>29</v>
      </c>
      <c r="R56" s="150"/>
      <c r="T56" s="150"/>
    </row>
    <row r="57" spans="1:20" s="149" customFormat="1" ht="6" customHeight="1">
      <c r="A57" s="151"/>
      <c r="B57" s="967"/>
      <c r="C57" s="964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3"/>
      <c r="R57" s="150"/>
      <c r="T57" s="150"/>
    </row>
  </sheetData>
  <sheetProtection/>
  <hyperlinks>
    <hyperlink ref="A1" location="'目次 '!A1" display="目次へ移動"/>
  </hyperlinks>
  <printOptions/>
  <pageMargins left="0.5905511811023623" right="0.7874015748031497" top="0.984251968503937" bottom="0.5905511811023623" header="0.196850393700787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2" width="9.00390625" style="1" customWidth="1"/>
    <col min="3" max="3" width="9.75390625" style="1" customWidth="1"/>
    <col min="4" max="5" width="8.375" style="1" customWidth="1"/>
    <col min="6" max="6" width="9.375" style="2" customWidth="1"/>
    <col min="7" max="7" width="9.375" style="3" customWidth="1"/>
    <col min="8" max="8" width="9.375" style="4" customWidth="1"/>
    <col min="9" max="9" width="9.375" style="5" customWidth="1"/>
    <col min="10" max="16384" width="9.00390625" style="1" customWidth="1"/>
  </cols>
  <sheetData>
    <row r="1" ht="13.5">
      <c r="A1" s="1077" t="s">
        <v>1188</v>
      </c>
    </row>
    <row r="3" ht="13.5">
      <c r="A3" s="668" t="s">
        <v>587</v>
      </c>
    </row>
    <row r="4" ht="6" customHeight="1"/>
    <row r="5" spans="1:9" ht="30" customHeight="1">
      <c r="A5" s="1084" t="s">
        <v>588</v>
      </c>
      <c r="B5" s="1086" t="s">
        <v>589</v>
      </c>
      <c r="C5" s="1088" t="s">
        <v>590</v>
      </c>
      <c r="D5" s="1088"/>
      <c r="E5" s="1088"/>
      <c r="F5" s="1089" t="s">
        <v>591</v>
      </c>
      <c r="G5" s="1078" t="s">
        <v>592</v>
      </c>
      <c r="H5" s="1080" t="s">
        <v>593</v>
      </c>
      <c r="I5" s="1082" t="s">
        <v>594</v>
      </c>
    </row>
    <row r="6" spans="1:9" ht="30" customHeight="1">
      <c r="A6" s="1085"/>
      <c r="B6" s="1087"/>
      <c r="C6" s="6" t="s">
        <v>595</v>
      </c>
      <c r="D6" s="6" t="s">
        <v>596</v>
      </c>
      <c r="E6" s="6" t="s">
        <v>597</v>
      </c>
      <c r="F6" s="1090"/>
      <c r="G6" s="1079"/>
      <c r="H6" s="1081"/>
      <c r="I6" s="1083"/>
    </row>
    <row r="7" spans="1:9" ht="13.5">
      <c r="A7" s="114" t="s">
        <v>598</v>
      </c>
      <c r="B7" s="895">
        <v>2269</v>
      </c>
      <c r="C7" s="894">
        <v>11151</v>
      </c>
      <c r="D7" s="907">
        <v>5478</v>
      </c>
      <c r="E7" s="907">
        <v>5673</v>
      </c>
      <c r="F7" s="904">
        <f>ROUND(C7/B7,2)</f>
        <v>4.91</v>
      </c>
      <c r="G7" s="901" t="s">
        <v>599</v>
      </c>
      <c r="H7" s="898" t="s">
        <v>599</v>
      </c>
      <c r="I7" s="712">
        <f>ROUND(D7/E7*100,1)</f>
        <v>96.6</v>
      </c>
    </row>
    <row r="8" spans="1:9" ht="13.5">
      <c r="A8" s="114" t="s">
        <v>600</v>
      </c>
      <c r="B8" s="896">
        <v>3886</v>
      </c>
      <c r="C8" s="773">
        <v>19101</v>
      </c>
      <c r="D8" s="908">
        <v>9026</v>
      </c>
      <c r="E8" s="908">
        <v>10075</v>
      </c>
      <c r="F8" s="905">
        <v>4.92</v>
      </c>
      <c r="G8" s="902">
        <f>C8-C7</f>
        <v>7950</v>
      </c>
      <c r="H8" s="899">
        <f>ROUND(G8/C7*100,1)</f>
        <v>71.3</v>
      </c>
      <c r="I8" s="712">
        <v>89.6</v>
      </c>
    </row>
    <row r="9" spans="1:9" ht="13.5">
      <c r="A9" s="114" t="s">
        <v>601</v>
      </c>
      <c r="B9" s="896">
        <v>5708</v>
      </c>
      <c r="C9" s="773">
        <v>28404</v>
      </c>
      <c r="D9" s="908">
        <v>13225</v>
      </c>
      <c r="E9" s="908">
        <v>15179</v>
      </c>
      <c r="F9" s="905">
        <f>ROUND(C9/B9,2)</f>
        <v>4.98</v>
      </c>
      <c r="G9" s="902">
        <f>C9-C8</f>
        <v>9303</v>
      </c>
      <c r="H9" s="899">
        <f>ROUND(G9/C8*100,1)</f>
        <v>48.7</v>
      </c>
      <c r="I9" s="712">
        <f>ROUND(D9/E9*100,1)</f>
        <v>87.1</v>
      </c>
    </row>
    <row r="10" spans="1:9" ht="13.5">
      <c r="A10" s="114" t="s">
        <v>602</v>
      </c>
      <c r="B10" s="896">
        <v>6979</v>
      </c>
      <c r="C10" s="773">
        <v>35567</v>
      </c>
      <c r="D10" s="908">
        <v>16738</v>
      </c>
      <c r="E10" s="908">
        <v>18829</v>
      </c>
      <c r="F10" s="905">
        <f>ROUND(C10/B10,2)</f>
        <v>5.1</v>
      </c>
      <c r="G10" s="902">
        <f>C10-C9</f>
        <v>7163</v>
      </c>
      <c r="H10" s="899">
        <f>ROUND(G10/C9*100,1)</f>
        <v>25.2</v>
      </c>
      <c r="I10" s="712">
        <f>ROUND(D10/E10*100,1)</f>
        <v>88.9</v>
      </c>
    </row>
    <row r="11" spans="1:9" ht="13.5">
      <c r="A11" s="114" t="s">
        <v>603</v>
      </c>
      <c r="B11" s="896">
        <v>7890</v>
      </c>
      <c r="C11" s="773">
        <v>39137</v>
      </c>
      <c r="D11" s="908">
        <v>18089</v>
      </c>
      <c r="E11" s="908">
        <v>21048</v>
      </c>
      <c r="F11" s="905">
        <f>ROUND(C11/B11,2)</f>
        <v>4.96</v>
      </c>
      <c r="G11" s="902">
        <f>C11-C10</f>
        <v>3570</v>
      </c>
      <c r="H11" s="899">
        <f>ROUND(G11/C10*100,1)</f>
        <v>10</v>
      </c>
      <c r="I11" s="712">
        <f>ROUND(D11/E11*100,1)</f>
        <v>85.9</v>
      </c>
    </row>
    <row r="12" spans="1:9" ht="7.5" customHeight="1">
      <c r="A12" s="114"/>
      <c r="B12" s="896"/>
      <c r="C12" s="773"/>
      <c r="D12" s="908"/>
      <c r="E12" s="908"/>
      <c r="F12" s="905"/>
      <c r="G12" s="902"/>
      <c r="H12" s="899"/>
      <c r="I12" s="712"/>
    </row>
    <row r="13" spans="1:9" ht="13.5">
      <c r="A13" s="114" t="s">
        <v>604</v>
      </c>
      <c r="B13" s="896">
        <v>8666</v>
      </c>
      <c r="C13" s="773">
        <v>37033</v>
      </c>
      <c r="D13" s="908">
        <v>18139</v>
      </c>
      <c r="E13" s="908">
        <v>18894</v>
      </c>
      <c r="F13" s="905">
        <f>ROUND(C13/B13,2)</f>
        <v>4.27</v>
      </c>
      <c r="G13" s="902">
        <f>C13-C11</f>
        <v>-2104</v>
      </c>
      <c r="H13" s="899">
        <f>ROUND(G13/C11*100,1)</f>
        <v>-5.4</v>
      </c>
      <c r="I13" s="712">
        <f>ROUND(D13/E13*100,1)</f>
        <v>96</v>
      </c>
    </row>
    <row r="14" spans="1:9" ht="13.5">
      <c r="A14" s="114" t="s">
        <v>605</v>
      </c>
      <c r="B14" s="896">
        <v>9785</v>
      </c>
      <c r="C14" s="773">
        <v>42951</v>
      </c>
      <c r="D14" s="908">
        <v>21493</v>
      </c>
      <c r="E14" s="908">
        <v>21458</v>
      </c>
      <c r="F14" s="905">
        <f>ROUND(C14/B14,2)</f>
        <v>4.39</v>
      </c>
      <c r="G14" s="902">
        <f>C14-C13</f>
        <v>5918</v>
      </c>
      <c r="H14" s="899">
        <f>ROUND(G14/C13*100,1)</f>
        <v>16</v>
      </c>
      <c r="I14" s="712">
        <f>ROUND(D14/E14*100,1)</f>
        <v>100.2</v>
      </c>
    </row>
    <row r="15" spans="1:9" ht="13.5">
      <c r="A15" s="114" t="s">
        <v>606</v>
      </c>
      <c r="B15" s="896">
        <v>11589</v>
      </c>
      <c r="C15" s="773">
        <v>50960</v>
      </c>
      <c r="D15" s="908">
        <v>25033</v>
      </c>
      <c r="E15" s="908">
        <v>25927</v>
      </c>
      <c r="F15" s="905">
        <f>ROUND(C15/B15,2)</f>
        <v>4.4</v>
      </c>
      <c r="G15" s="902">
        <f>C15-C14</f>
        <v>8009</v>
      </c>
      <c r="H15" s="899">
        <f>ROUND(G15/C14*100,1)</f>
        <v>18.6</v>
      </c>
      <c r="I15" s="712">
        <f>ROUND(D15/E15*100,1)</f>
        <v>96.6</v>
      </c>
    </row>
    <row r="16" spans="1:9" ht="13.5">
      <c r="A16" s="114" t="s">
        <v>607</v>
      </c>
      <c r="B16" s="896">
        <v>14221</v>
      </c>
      <c r="C16" s="773">
        <v>57050</v>
      </c>
      <c r="D16" s="908">
        <v>27894</v>
      </c>
      <c r="E16" s="908">
        <v>29156</v>
      </c>
      <c r="F16" s="905">
        <f>ROUND(C16/B16,2)</f>
        <v>4.01</v>
      </c>
      <c r="G16" s="902">
        <f>C16-C15</f>
        <v>6090</v>
      </c>
      <c r="H16" s="899">
        <f>ROUND(G16/C15*100,1)</f>
        <v>12</v>
      </c>
      <c r="I16" s="712">
        <f>ROUND(D16/E16*100,1)</f>
        <v>95.7</v>
      </c>
    </row>
    <row r="17" spans="1:9" ht="13.5">
      <c r="A17" s="114" t="s">
        <v>608</v>
      </c>
      <c r="B17" s="896">
        <v>17046</v>
      </c>
      <c r="C17" s="773">
        <v>63195</v>
      </c>
      <c r="D17" s="908">
        <v>30687</v>
      </c>
      <c r="E17" s="908">
        <v>32508</v>
      </c>
      <c r="F17" s="905">
        <f>ROUND(C17/B17,2)</f>
        <v>3.71</v>
      </c>
      <c r="G17" s="902">
        <f>C17-C16</f>
        <v>6145</v>
      </c>
      <c r="H17" s="899">
        <f>ROUND(G17/C16*100,1)</f>
        <v>10.8</v>
      </c>
      <c r="I17" s="712">
        <f>ROUND(D17/E17*100,1)</f>
        <v>94.4</v>
      </c>
    </row>
    <row r="18" spans="1:9" ht="7.5" customHeight="1">
      <c r="A18" s="114"/>
      <c r="B18" s="896"/>
      <c r="C18" s="773"/>
      <c r="D18" s="908"/>
      <c r="E18" s="908"/>
      <c r="F18" s="905"/>
      <c r="G18" s="902"/>
      <c r="H18" s="899"/>
      <c r="I18" s="712"/>
    </row>
    <row r="19" spans="1:9" ht="13.5">
      <c r="A19" s="114" t="s">
        <v>609</v>
      </c>
      <c r="B19" s="896">
        <v>20690</v>
      </c>
      <c r="C19" s="773">
        <v>70938</v>
      </c>
      <c r="D19" s="908">
        <v>34139</v>
      </c>
      <c r="E19" s="908">
        <v>36799</v>
      </c>
      <c r="F19" s="905">
        <f>ROUND(C19/B19,2)</f>
        <v>3.43</v>
      </c>
      <c r="G19" s="902">
        <f>C19-C17</f>
        <v>7743</v>
      </c>
      <c r="H19" s="899">
        <f>ROUND(G19/C17*100,1)</f>
        <v>12.3</v>
      </c>
      <c r="I19" s="712">
        <f>ROUND(D19/E19*100,1)</f>
        <v>92.8</v>
      </c>
    </row>
    <row r="20" spans="1:9" ht="13.5">
      <c r="A20" s="114" t="s">
        <v>610</v>
      </c>
      <c r="B20" s="896">
        <v>23829</v>
      </c>
      <c r="C20" s="773">
        <v>76211</v>
      </c>
      <c r="D20" s="908">
        <v>36855</v>
      </c>
      <c r="E20" s="908">
        <v>39356</v>
      </c>
      <c r="F20" s="905">
        <f>ROUND(C20/B20,2)</f>
        <v>3.2</v>
      </c>
      <c r="G20" s="902">
        <f>C20-C19</f>
        <v>5273</v>
      </c>
      <c r="H20" s="899">
        <f>ROUND(G20/C19*100,1)</f>
        <v>7.4</v>
      </c>
      <c r="I20" s="712">
        <f>ROUND(D20/E20*100,1)</f>
        <v>93.6</v>
      </c>
    </row>
    <row r="21" spans="1:9" ht="13.5">
      <c r="A21" s="114" t="s">
        <v>611</v>
      </c>
      <c r="B21" s="896">
        <v>28614</v>
      </c>
      <c r="C21" s="773">
        <v>81745</v>
      </c>
      <c r="D21" s="908">
        <v>38996</v>
      </c>
      <c r="E21" s="908">
        <v>42749</v>
      </c>
      <c r="F21" s="905">
        <f>ROUND(C21/B21,2)</f>
        <v>2.86</v>
      </c>
      <c r="G21" s="902">
        <f>C21-C20</f>
        <v>5534</v>
      </c>
      <c r="H21" s="899">
        <f>ROUND(G21/C20*100,1)</f>
        <v>7.3</v>
      </c>
      <c r="I21" s="712">
        <f>ROUND(D21/E21*100,1)</f>
        <v>91.2</v>
      </c>
    </row>
    <row r="22" spans="1:9" ht="13.5">
      <c r="A22" s="114" t="s">
        <v>612</v>
      </c>
      <c r="B22" s="896">
        <v>30743</v>
      </c>
      <c r="C22" s="773">
        <v>87127</v>
      </c>
      <c r="D22" s="908">
        <v>41275</v>
      </c>
      <c r="E22" s="908">
        <v>45852</v>
      </c>
      <c r="F22" s="905">
        <f>ROUND(C22/B22,2)</f>
        <v>2.83</v>
      </c>
      <c r="G22" s="902">
        <f>C22-C21</f>
        <v>5382</v>
      </c>
      <c r="H22" s="899">
        <f>ROUND(G22/C21*100,1)</f>
        <v>6.6</v>
      </c>
      <c r="I22" s="712">
        <f>ROUND(D22/E22*100,1)</f>
        <v>90</v>
      </c>
    </row>
    <row r="23" spans="1:9" ht="13.5">
      <c r="A23" s="114" t="s">
        <v>613</v>
      </c>
      <c r="B23" s="896">
        <v>32427</v>
      </c>
      <c r="C23" s="773">
        <v>87524</v>
      </c>
      <c r="D23" s="908">
        <v>41130</v>
      </c>
      <c r="E23" s="908">
        <v>46394</v>
      </c>
      <c r="F23" s="905">
        <f>ROUND(C23/B23,2)</f>
        <v>2.7</v>
      </c>
      <c r="G23" s="902">
        <f>C23-C22</f>
        <v>397</v>
      </c>
      <c r="H23" s="899">
        <f>ROUND(G23/C22*100,1)</f>
        <v>0.5</v>
      </c>
      <c r="I23" s="712">
        <f>ROUND(D23/E23*100,1)</f>
        <v>88.7</v>
      </c>
    </row>
    <row r="24" spans="1:9" ht="7.5" customHeight="1">
      <c r="A24" s="114"/>
      <c r="B24" s="896"/>
      <c r="C24" s="773"/>
      <c r="D24" s="908"/>
      <c r="E24" s="908"/>
      <c r="F24" s="905"/>
      <c r="G24" s="902"/>
      <c r="H24" s="899"/>
      <c r="I24" s="712"/>
    </row>
    <row r="25" spans="1:9" ht="13.5">
      <c r="A25" s="114" t="s">
        <v>614</v>
      </c>
      <c r="B25" s="896">
        <v>29070</v>
      </c>
      <c r="C25" s="773">
        <v>75032</v>
      </c>
      <c r="D25" s="908">
        <v>34928</v>
      </c>
      <c r="E25" s="908">
        <v>40104</v>
      </c>
      <c r="F25" s="905">
        <f>ROUND(C25/B25,2)</f>
        <v>2.58</v>
      </c>
      <c r="G25" s="902">
        <f>C25-C23</f>
        <v>-12492</v>
      </c>
      <c r="H25" s="899">
        <f>ROUND(G25/C23*100,1)</f>
        <v>-14.3</v>
      </c>
      <c r="I25" s="712">
        <f>ROUND(D25/E25*100,1)</f>
        <v>87.1</v>
      </c>
    </row>
    <row r="26" spans="1:9" ht="13.5">
      <c r="A26" s="114" t="s">
        <v>615</v>
      </c>
      <c r="B26" s="896">
        <v>34209</v>
      </c>
      <c r="C26" s="773">
        <f>SUM(D26:E26)</f>
        <v>83834</v>
      </c>
      <c r="D26" s="908">
        <v>38705</v>
      </c>
      <c r="E26" s="908">
        <v>45129</v>
      </c>
      <c r="F26" s="905">
        <f>ROUND(C26/B26,2)</f>
        <v>2.45</v>
      </c>
      <c r="G26" s="902">
        <f>C26-C25</f>
        <v>8802</v>
      </c>
      <c r="H26" s="899">
        <f>ROUND(G26/C25*100,1)</f>
        <v>11.7</v>
      </c>
      <c r="I26" s="712">
        <f>ROUND(D26/E26*100,1)</f>
        <v>85.8</v>
      </c>
    </row>
    <row r="27" spans="1:9" ht="13.5">
      <c r="A27" s="114" t="s">
        <v>616</v>
      </c>
      <c r="B27" s="896">
        <v>37970</v>
      </c>
      <c r="C27" s="773">
        <f>SUM(D27:E27)</f>
        <v>90590</v>
      </c>
      <c r="D27" s="908">
        <v>41391</v>
      </c>
      <c r="E27" s="908">
        <v>49199</v>
      </c>
      <c r="F27" s="905">
        <f>ROUND(C27/B27,2)</f>
        <v>2.39</v>
      </c>
      <c r="G27" s="902">
        <f>C27-C26</f>
        <v>6756</v>
      </c>
      <c r="H27" s="899">
        <f>ROUND(G27/C26*100,1)</f>
        <v>8.1</v>
      </c>
      <c r="I27" s="712">
        <f>ROUND(D27/E27*100,1)</f>
        <v>84.1</v>
      </c>
    </row>
    <row r="28" spans="1:9" ht="13.5">
      <c r="A28" s="114" t="s">
        <v>604</v>
      </c>
      <c r="B28" s="896">
        <v>39753</v>
      </c>
      <c r="C28" s="773">
        <v>93238</v>
      </c>
      <c r="D28" s="908">
        <v>42385</v>
      </c>
      <c r="E28" s="908">
        <v>50853</v>
      </c>
      <c r="F28" s="905">
        <f>ROUND(C28/B28,2)</f>
        <v>2.35</v>
      </c>
      <c r="G28" s="902">
        <f>C28-C27</f>
        <v>2648</v>
      </c>
      <c r="H28" s="899">
        <f>ROUND(G28/C27*100,1)</f>
        <v>2.9</v>
      </c>
      <c r="I28" s="712">
        <f>ROUND(D28/E28*100,1)</f>
        <v>83.3</v>
      </c>
    </row>
    <row r="29" spans="1:9" ht="13.5">
      <c r="A29" s="114" t="s">
        <v>874</v>
      </c>
      <c r="B29" s="896">
        <v>41881</v>
      </c>
      <c r="C29" s="773">
        <v>95350</v>
      </c>
      <c r="D29" s="908">
        <v>43089</v>
      </c>
      <c r="E29" s="908">
        <v>52261</v>
      </c>
      <c r="F29" s="905">
        <f>ROUND(C29/B29,2)</f>
        <v>2.28</v>
      </c>
      <c r="G29" s="902">
        <f>C29-C28</f>
        <v>2112</v>
      </c>
      <c r="H29" s="899">
        <f>ROUND(G29/C28*100,1)</f>
        <v>2.3</v>
      </c>
      <c r="I29" s="712">
        <f>ROUND(D29/E29*100,1)</f>
        <v>82.4</v>
      </c>
    </row>
    <row r="30" spans="1:9" ht="6.75" customHeight="1">
      <c r="A30" s="114"/>
      <c r="B30" s="896"/>
      <c r="C30" s="773"/>
      <c r="D30" s="908"/>
      <c r="E30" s="908"/>
      <c r="F30" s="905"/>
      <c r="G30" s="902"/>
      <c r="H30" s="899"/>
      <c r="I30" s="712"/>
    </row>
    <row r="31" spans="1:9" ht="13.5">
      <c r="A31" s="117" t="s">
        <v>1002</v>
      </c>
      <c r="B31" s="897">
        <v>42522</v>
      </c>
      <c r="C31" s="774">
        <v>93922</v>
      </c>
      <c r="D31" s="909">
        <v>42008</v>
      </c>
      <c r="E31" s="909">
        <v>51914</v>
      </c>
      <c r="F31" s="906">
        <f>ROUND(C31/B31,2)</f>
        <v>2.21</v>
      </c>
      <c r="G31" s="903">
        <f>C31-C29</f>
        <v>-1428</v>
      </c>
      <c r="H31" s="900">
        <f>ROUND(G31/C29*100,1)</f>
        <v>-1.5</v>
      </c>
      <c r="I31" s="713">
        <f>ROUND(D31/E31*100,1)</f>
        <v>80.9</v>
      </c>
    </row>
    <row r="32" spans="1:9" ht="13.5">
      <c r="A32" s="288" t="s">
        <v>1182</v>
      </c>
      <c r="I32" s="8"/>
    </row>
  </sheetData>
  <sheetProtection/>
  <mergeCells count="7">
    <mergeCell ref="G5:G6"/>
    <mergeCell ref="H5:H6"/>
    <mergeCell ref="I5:I6"/>
    <mergeCell ref="A5:A6"/>
    <mergeCell ref="B5:B6"/>
    <mergeCell ref="C5:E5"/>
    <mergeCell ref="F5:F6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firstPageNumber="1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0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00390625" style="103" customWidth="1"/>
    <col min="2" max="15" width="9.125" style="103" customWidth="1"/>
    <col min="16" max="20" width="9.125" style="9" customWidth="1"/>
    <col min="24" max="16384" width="9.00390625" style="103" customWidth="1"/>
  </cols>
  <sheetData>
    <row r="1" ht="13.5">
      <c r="A1" s="1077" t="s">
        <v>1188</v>
      </c>
    </row>
    <row r="3" spans="1:14" ht="14.25">
      <c r="A3" s="960" t="s">
        <v>1076</v>
      </c>
      <c r="J3" s="220"/>
      <c r="K3" s="220"/>
      <c r="L3" s="220"/>
      <c r="M3" s="220"/>
      <c r="N3" s="220"/>
    </row>
    <row r="4" spans="10:14" ht="6" customHeight="1">
      <c r="J4" s="220"/>
      <c r="K4" s="220"/>
      <c r="L4" s="220"/>
      <c r="M4" s="220"/>
      <c r="N4" s="220"/>
    </row>
    <row r="5" spans="1:20" ht="24" customHeight="1">
      <c r="A5" s="1199" t="s">
        <v>762</v>
      </c>
      <c r="B5" s="1177" t="s">
        <v>1118</v>
      </c>
      <c r="C5" s="1177"/>
      <c r="D5" s="1177"/>
      <c r="E5" s="1177"/>
      <c r="F5" s="1177"/>
      <c r="G5" s="1177"/>
      <c r="H5" s="1177"/>
      <c r="I5" s="1177"/>
      <c r="J5" s="1178"/>
      <c r="K5" s="1172" t="s">
        <v>1120</v>
      </c>
      <c r="L5" s="1173"/>
      <c r="M5" s="1173"/>
      <c r="N5" s="1176" t="s">
        <v>908</v>
      </c>
      <c r="O5" s="1177"/>
      <c r="P5" s="1177"/>
      <c r="Q5" s="1178"/>
      <c r="R5" s="1172" t="s">
        <v>909</v>
      </c>
      <c r="S5" s="1173"/>
      <c r="T5" s="1173"/>
    </row>
    <row r="6" spans="1:20" ht="6" customHeight="1">
      <c r="A6" s="1200"/>
      <c r="B6" s="1182" t="s">
        <v>1119</v>
      </c>
      <c r="C6" s="1185" t="s">
        <v>98</v>
      </c>
      <c r="D6" s="1191" t="s">
        <v>99</v>
      </c>
      <c r="E6" s="1184" t="s">
        <v>571</v>
      </c>
      <c r="F6" s="660"/>
      <c r="G6" s="1184" t="s">
        <v>572</v>
      </c>
      <c r="H6" s="489"/>
      <c r="I6" s="489"/>
      <c r="J6" s="1195" t="s">
        <v>913</v>
      </c>
      <c r="K6" s="1184" t="s">
        <v>918</v>
      </c>
      <c r="L6" s="658"/>
      <c r="M6" s="491"/>
      <c r="N6" s="1179" t="s">
        <v>818</v>
      </c>
      <c r="O6" s="1184" t="s">
        <v>1122</v>
      </c>
      <c r="P6" s="489"/>
      <c r="Q6" s="489"/>
      <c r="R6" s="1184" t="s">
        <v>918</v>
      </c>
      <c r="S6" s="659"/>
      <c r="T6" s="490"/>
    </row>
    <row r="7" spans="1:20" ht="6" customHeight="1">
      <c r="A7" s="1200"/>
      <c r="B7" s="1180"/>
      <c r="C7" s="1185"/>
      <c r="D7" s="1191"/>
      <c r="E7" s="1185"/>
      <c r="F7" s="1202" t="s">
        <v>1123</v>
      </c>
      <c r="G7" s="1185"/>
      <c r="H7" s="1193" t="s">
        <v>1124</v>
      </c>
      <c r="I7" s="1193" t="s">
        <v>573</v>
      </c>
      <c r="J7" s="1196" t="s">
        <v>570</v>
      </c>
      <c r="K7" s="1185"/>
      <c r="L7" s="1198" t="s">
        <v>1125</v>
      </c>
      <c r="M7" s="1174" t="s">
        <v>101</v>
      </c>
      <c r="N7" s="1180"/>
      <c r="O7" s="1185"/>
      <c r="P7" s="1182" t="s">
        <v>1126</v>
      </c>
      <c r="Q7" s="1174" t="s">
        <v>100</v>
      </c>
      <c r="R7" s="1185"/>
      <c r="S7" s="1187" t="s">
        <v>1125</v>
      </c>
      <c r="T7" s="1189" t="s">
        <v>101</v>
      </c>
    </row>
    <row r="8" spans="1:20" ht="29.25" customHeight="1">
      <c r="A8" s="1201"/>
      <c r="B8" s="1181"/>
      <c r="C8" s="1186"/>
      <c r="D8" s="1192"/>
      <c r="E8" s="1186"/>
      <c r="F8" s="1192"/>
      <c r="G8" s="1186"/>
      <c r="H8" s="1194"/>
      <c r="I8" s="1194"/>
      <c r="J8" s="1197" t="s">
        <v>570</v>
      </c>
      <c r="K8" s="1186"/>
      <c r="L8" s="1183"/>
      <c r="M8" s="1175"/>
      <c r="N8" s="1181"/>
      <c r="O8" s="1186"/>
      <c r="P8" s="1183"/>
      <c r="Q8" s="1175"/>
      <c r="R8" s="1186"/>
      <c r="S8" s="1188"/>
      <c r="T8" s="1190"/>
    </row>
    <row r="9" spans="1:21" ht="13.5" customHeight="1">
      <c r="A9" s="158" t="s">
        <v>847</v>
      </c>
      <c r="B9" s="790">
        <f>SUM(B10:B26)</f>
        <v>93922</v>
      </c>
      <c r="C9" s="789">
        <f>SUM(C10:C26)</f>
        <v>30071</v>
      </c>
      <c r="D9" s="159">
        <f aca="true" t="shared" si="0" ref="D9:T9">SUM(D10:D26)</f>
        <v>3275</v>
      </c>
      <c r="E9" s="159">
        <f t="shared" si="0"/>
        <v>12100</v>
      </c>
      <c r="F9" s="159">
        <f>SUM(F10:F26)</f>
        <v>6891</v>
      </c>
      <c r="G9" s="159">
        <f>SUM(G10:G26)</f>
        <v>29969</v>
      </c>
      <c r="H9" s="159">
        <f>SUM(H10:H26)</f>
        <v>16531</v>
      </c>
      <c r="I9" s="159">
        <f>SUM(I10:I26)</f>
        <v>12852</v>
      </c>
      <c r="J9" s="793">
        <f t="shared" si="0"/>
        <v>18507</v>
      </c>
      <c r="K9" s="798">
        <f t="shared" si="0"/>
        <v>80555</v>
      </c>
      <c r="L9" s="162">
        <f t="shared" si="0"/>
        <v>13794</v>
      </c>
      <c r="M9" s="793">
        <f t="shared" si="0"/>
        <v>2222</v>
      </c>
      <c r="N9" s="789">
        <f t="shared" si="0"/>
        <v>37182</v>
      </c>
      <c r="O9" s="159">
        <f t="shared" si="0"/>
        <v>25971</v>
      </c>
      <c r="P9" s="159">
        <f t="shared" si="0"/>
        <v>13744</v>
      </c>
      <c r="Q9" s="793">
        <f t="shared" si="0"/>
        <v>11695</v>
      </c>
      <c r="R9" s="789">
        <f t="shared" si="0"/>
        <v>24356</v>
      </c>
      <c r="S9" s="159">
        <f t="shared" si="0"/>
        <v>10664</v>
      </c>
      <c r="T9" s="160">
        <f t="shared" si="0"/>
        <v>1949</v>
      </c>
      <c r="U9" s="70"/>
    </row>
    <row r="10" spans="1:20" ht="13.5" customHeight="1">
      <c r="A10" s="158" t="s">
        <v>102</v>
      </c>
      <c r="B10" s="161">
        <v>11455</v>
      </c>
      <c r="C10" s="162">
        <v>4456</v>
      </c>
      <c r="D10" s="163" t="s">
        <v>373</v>
      </c>
      <c r="E10" s="162">
        <v>4377</v>
      </c>
      <c r="F10" s="165" t="s">
        <v>373</v>
      </c>
      <c r="G10" s="165">
        <v>838</v>
      </c>
      <c r="H10" s="168">
        <v>641</v>
      </c>
      <c r="I10" s="162">
        <v>187</v>
      </c>
      <c r="J10" s="795">
        <v>1784</v>
      </c>
      <c r="K10" s="799">
        <v>11181</v>
      </c>
      <c r="L10" s="162">
        <v>514</v>
      </c>
      <c r="M10" s="794">
        <v>40</v>
      </c>
      <c r="N10" s="791" t="s">
        <v>373</v>
      </c>
      <c r="O10" s="164" t="s">
        <v>373</v>
      </c>
      <c r="P10" s="163" t="s">
        <v>373</v>
      </c>
      <c r="Q10" s="795" t="s">
        <v>373</v>
      </c>
      <c r="R10" s="791" t="s">
        <v>373</v>
      </c>
      <c r="S10" s="163" t="s">
        <v>373</v>
      </c>
      <c r="T10" s="165" t="s">
        <v>373</v>
      </c>
    </row>
    <row r="11" spans="1:20" ht="13.5" customHeight="1">
      <c r="A11" s="166" t="s">
        <v>652</v>
      </c>
      <c r="B11" s="161">
        <v>4436</v>
      </c>
      <c r="C11" s="162">
        <v>91</v>
      </c>
      <c r="D11" s="162">
        <v>4</v>
      </c>
      <c r="E11" s="162">
        <v>937</v>
      </c>
      <c r="F11" s="168">
        <v>224</v>
      </c>
      <c r="G11" s="168">
        <v>2387</v>
      </c>
      <c r="H11" s="168">
        <v>1809</v>
      </c>
      <c r="I11" s="162">
        <v>550</v>
      </c>
      <c r="J11" s="794">
        <v>1017</v>
      </c>
      <c r="K11" s="799">
        <v>4804</v>
      </c>
      <c r="L11" s="162">
        <v>2567</v>
      </c>
      <c r="M11" s="794">
        <v>160</v>
      </c>
      <c r="N11" s="614">
        <v>437</v>
      </c>
      <c r="O11" s="167">
        <v>199</v>
      </c>
      <c r="P11" s="162">
        <v>128</v>
      </c>
      <c r="Q11" s="794">
        <v>70</v>
      </c>
      <c r="R11" s="614">
        <v>381</v>
      </c>
      <c r="S11" s="162">
        <v>120</v>
      </c>
      <c r="T11" s="168">
        <v>22</v>
      </c>
    </row>
    <row r="12" spans="1:20" ht="13.5" customHeight="1">
      <c r="A12" s="158" t="s">
        <v>574</v>
      </c>
      <c r="B12" s="161">
        <v>3590</v>
      </c>
      <c r="C12" s="162">
        <v>200</v>
      </c>
      <c r="D12" s="162">
        <v>34</v>
      </c>
      <c r="E12" s="162">
        <v>471</v>
      </c>
      <c r="F12" s="168">
        <v>366</v>
      </c>
      <c r="G12" s="168">
        <v>1985</v>
      </c>
      <c r="H12" s="168">
        <v>1043</v>
      </c>
      <c r="I12" s="162">
        <v>905</v>
      </c>
      <c r="J12" s="794">
        <v>900</v>
      </c>
      <c r="K12" s="799">
        <v>2746</v>
      </c>
      <c r="L12" s="162">
        <v>866</v>
      </c>
      <c r="M12" s="794">
        <v>238</v>
      </c>
      <c r="N12" s="614">
        <v>1610</v>
      </c>
      <c r="O12" s="167">
        <v>1129</v>
      </c>
      <c r="P12" s="162">
        <v>624</v>
      </c>
      <c r="Q12" s="794">
        <v>484</v>
      </c>
      <c r="R12" s="614">
        <v>1365</v>
      </c>
      <c r="S12" s="162">
        <v>715</v>
      </c>
      <c r="T12" s="168">
        <v>148</v>
      </c>
    </row>
    <row r="13" spans="1:20" ht="13.5" customHeight="1">
      <c r="A13" s="158" t="s">
        <v>575</v>
      </c>
      <c r="B13" s="161">
        <v>2950</v>
      </c>
      <c r="C13" s="162">
        <v>282</v>
      </c>
      <c r="D13" s="162">
        <v>87</v>
      </c>
      <c r="E13" s="162">
        <v>251</v>
      </c>
      <c r="F13" s="168">
        <v>245</v>
      </c>
      <c r="G13" s="168">
        <v>1588</v>
      </c>
      <c r="H13" s="168">
        <v>803</v>
      </c>
      <c r="I13" s="162">
        <v>759</v>
      </c>
      <c r="J13" s="794">
        <v>742</v>
      </c>
      <c r="K13" s="799">
        <v>2497</v>
      </c>
      <c r="L13" s="162">
        <v>909</v>
      </c>
      <c r="M13" s="794">
        <v>200</v>
      </c>
      <c r="N13" s="614">
        <v>1936</v>
      </c>
      <c r="O13" s="167">
        <v>1518</v>
      </c>
      <c r="P13" s="162">
        <v>781</v>
      </c>
      <c r="Q13" s="794">
        <v>712</v>
      </c>
      <c r="R13" s="614">
        <v>1545</v>
      </c>
      <c r="S13" s="162">
        <v>902</v>
      </c>
      <c r="T13" s="168">
        <v>200</v>
      </c>
    </row>
    <row r="14" spans="1:20" ht="13.5" customHeight="1">
      <c r="A14" s="158" t="s">
        <v>576</v>
      </c>
      <c r="B14" s="161">
        <v>3468</v>
      </c>
      <c r="C14" s="162">
        <v>529</v>
      </c>
      <c r="D14" s="162">
        <v>139</v>
      </c>
      <c r="E14" s="162">
        <v>302</v>
      </c>
      <c r="F14" s="168">
        <v>299</v>
      </c>
      <c r="G14" s="168">
        <v>1702</v>
      </c>
      <c r="H14" s="168">
        <v>943</v>
      </c>
      <c r="I14" s="162">
        <v>730</v>
      </c>
      <c r="J14" s="794">
        <v>796</v>
      </c>
      <c r="K14" s="799">
        <v>2852</v>
      </c>
      <c r="L14" s="162">
        <v>866</v>
      </c>
      <c r="M14" s="794">
        <v>191</v>
      </c>
      <c r="N14" s="614">
        <v>2160</v>
      </c>
      <c r="O14" s="167">
        <v>1689</v>
      </c>
      <c r="P14" s="162">
        <v>936</v>
      </c>
      <c r="Q14" s="794">
        <v>724</v>
      </c>
      <c r="R14" s="614">
        <v>1551</v>
      </c>
      <c r="S14" s="162">
        <v>862</v>
      </c>
      <c r="T14" s="168">
        <v>189</v>
      </c>
    </row>
    <row r="15" spans="1:20" ht="13.5" customHeight="1">
      <c r="A15" s="158" t="s">
        <v>577</v>
      </c>
      <c r="B15" s="161">
        <v>4749</v>
      </c>
      <c r="C15" s="162">
        <v>720</v>
      </c>
      <c r="D15" s="162">
        <v>196</v>
      </c>
      <c r="E15" s="162">
        <v>436</v>
      </c>
      <c r="F15" s="168">
        <v>435</v>
      </c>
      <c r="G15" s="168">
        <v>2215</v>
      </c>
      <c r="H15" s="168">
        <v>1160</v>
      </c>
      <c r="I15" s="162">
        <v>1021</v>
      </c>
      <c r="J15" s="794">
        <v>1182</v>
      </c>
      <c r="K15" s="799">
        <v>3709</v>
      </c>
      <c r="L15" s="162">
        <v>941</v>
      </c>
      <c r="M15" s="794">
        <v>200</v>
      </c>
      <c r="N15" s="614">
        <v>2871</v>
      </c>
      <c r="O15" s="167">
        <v>2207</v>
      </c>
      <c r="P15" s="162">
        <v>1156</v>
      </c>
      <c r="Q15" s="794">
        <v>1017</v>
      </c>
      <c r="R15" s="614">
        <v>1837</v>
      </c>
      <c r="S15" s="162">
        <v>939</v>
      </c>
      <c r="T15" s="168">
        <v>200</v>
      </c>
    </row>
    <row r="16" spans="1:20" ht="13.5" customHeight="1">
      <c r="A16" s="158" t="s">
        <v>578</v>
      </c>
      <c r="B16" s="161">
        <v>5938</v>
      </c>
      <c r="C16" s="162">
        <v>870</v>
      </c>
      <c r="D16" s="162">
        <v>283</v>
      </c>
      <c r="E16" s="162">
        <v>624</v>
      </c>
      <c r="F16" s="168">
        <v>623</v>
      </c>
      <c r="G16" s="168">
        <v>2796</v>
      </c>
      <c r="H16" s="168">
        <v>1528</v>
      </c>
      <c r="I16" s="162">
        <v>1228</v>
      </c>
      <c r="J16" s="794">
        <v>1365</v>
      </c>
      <c r="K16" s="799">
        <v>4523</v>
      </c>
      <c r="L16" s="162">
        <v>1126</v>
      </c>
      <c r="M16" s="794">
        <v>215</v>
      </c>
      <c r="N16" s="614">
        <v>3755</v>
      </c>
      <c r="O16" s="167">
        <v>2792</v>
      </c>
      <c r="P16" s="162">
        <v>1526</v>
      </c>
      <c r="Q16" s="794">
        <v>1226</v>
      </c>
      <c r="R16" s="614">
        <v>2343</v>
      </c>
      <c r="S16" s="162">
        <v>1125</v>
      </c>
      <c r="T16" s="168">
        <v>215</v>
      </c>
    </row>
    <row r="17" spans="1:20" ht="13.5" customHeight="1">
      <c r="A17" s="158" t="s">
        <v>579</v>
      </c>
      <c r="B17" s="161">
        <v>7974</v>
      </c>
      <c r="C17" s="162">
        <v>1130</v>
      </c>
      <c r="D17" s="162">
        <v>392</v>
      </c>
      <c r="E17" s="162">
        <v>892</v>
      </c>
      <c r="F17" s="168">
        <v>892</v>
      </c>
      <c r="G17" s="168">
        <v>3786</v>
      </c>
      <c r="H17" s="168">
        <v>1993</v>
      </c>
      <c r="I17" s="162">
        <v>1734</v>
      </c>
      <c r="J17" s="794">
        <v>1774</v>
      </c>
      <c r="K17" s="799">
        <v>5804</v>
      </c>
      <c r="L17" s="162">
        <v>1317</v>
      </c>
      <c r="M17" s="794">
        <v>240</v>
      </c>
      <c r="N17" s="614">
        <v>5137</v>
      </c>
      <c r="O17" s="167">
        <v>3775</v>
      </c>
      <c r="P17" s="162">
        <v>1986</v>
      </c>
      <c r="Q17" s="794">
        <v>1730</v>
      </c>
      <c r="R17" s="614">
        <v>2976</v>
      </c>
      <c r="S17" s="162">
        <v>1317</v>
      </c>
      <c r="T17" s="168">
        <v>238</v>
      </c>
    </row>
    <row r="18" spans="1:20" ht="13.5" customHeight="1">
      <c r="A18" s="158" t="s">
        <v>580</v>
      </c>
      <c r="B18" s="161">
        <v>7532</v>
      </c>
      <c r="C18" s="162">
        <v>1187</v>
      </c>
      <c r="D18" s="162">
        <v>369</v>
      </c>
      <c r="E18" s="162">
        <v>852</v>
      </c>
      <c r="F18" s="168">
        <v>852</v>
      </c>
      <c r="G18" s="168">
        <v>3645</v>
      </c>
      <c r="H18" s="168">
        <v>1842</v>
      </c>
      <c r="I18" s="162">
        <v>1743</v>
      </c>
      <c r="J18" s="794">
        <v>1479</v>
      </c>
      <c r="K18" s="799">
        <v>5442</v>
      </c>
      <c r="L18" s="162">
        <v>1280</v>
      </c>
      <c r="M18" s="794">
        <v>215</v>
      </c>
      <c r="N18" s="614">
        <v>4959</v>
      </c>
      <c r="O18" s="167">
        <v>3645</v>
      </c>
      <c r="P18" s="162">
        <v>1842</v>
      </c>
      <c r="Q18" s="794">
        <v>1743</v>
      </c>
      <c r="R18" s="614">
        <v>2865</v>
      </c>
      <c r="S18" s="162">
        <v>1277</v>
      </c>
      <c r="T18" s="168">
        <v>214</v>
      </c>
    </row>
    <row r="19" spans="1:20" ht="13.5" customHeight="1">
      <c r="A19" s="158" t="s">
        <v>581</v>
      </c>
      <c r="B19" s="161">
        <v>6572</v>
      </c>
      <c r="C19" s="162">
        <v>1245</v>
      </c>
      <c r="D19" s="162">
        <v>382</v>
      </c>
      <c r="E19" s="162">
        <v>731</v>
      </c>
      <c r="F19" s="168">
        <v>730</v>
      </c>
      <c r="G19" s="168">
        <v>3102</v>
      </c>
      <c r="H19" s="168">
        <v>1594</v>
      </c>
      <c r="I19" s="162">
        <v>1460</v>
      </c>
      <c r="J19" s="794">
        <v>1112</v>
      </c>
      <c r="K19" s="799">
        <v>4855</v>
      </c>
      <c r="L19" s="162">
        <v>1142</v>
      </c>
      <c r="M19" s="794">
        <v>195</v>
      </c>
      <c r="N19" s="614">
        <v>4300</v>
      </c>
      <c r="O19" s="167">
        <v>3099</v>
      </c>
      <c r="P19" s="162">
        <v>1593</v>
      </c>
      <c r="Q19" s="794">
        <v>1458</v>
      </c>
      <c r="R19" s="614">
        <v>2585</v>
      </c>
      <c r="S19" s="162">
        <v>1141</v>
      </c>
      <c r="T19" s="168">
        <v>195</v>
      </c>
    </row>
    <row r="20" spans="1:20" ht="13.5" customHeight="1">
      <c r="A20" s="158" t="s">
        <v>582</v>
      </c>
      <c r="B20" s="161">
        <v>5780</v>
      </c>
      <c r="C20" s="162">
        <v>1612</v>
      </c>
      <c r="D20" s="162">
        <v>363</v>
      </c>
      <c r="E20" s="162">
        <v>680</v>
      </c>
      <c r="F20" s="168">
        <v>679</v>
      </c>
      <c r="G20" s="168">
        <v>2406</v>
      </c>
      <c r="H20" s="168">
        <v>1244</v>
      </c>
      <c r="I20" s="162">
        <v>1109</v>
      </c>
      <c r="J20" s="794">
        <v>719</v>
      </c>
      <c r="K20" s="799">
        <v>4448</v>
      </c>
      <c r="L20" s="162">
        <v>874</v>
      </c>
      <c r="M20" s="794">
        <v>147</v>
      </c>
      <c r="N20" s="614">
        <v>3506</v>
      </c>
      <c r="O20" s="167">
        <v>2402</v>
      </c>
      <c r="P20" s="162">
        <v>1244</v>
      </c>
      <c r="Q20" s="794">
        <v>1105</v>
      </c>
      <c r="R20" s="614">
        <v>2178</v>
      </c>
      <c r="S20" s="162">
        <v>874</v>
      </c>
      <c r="T20" s="168">
        <v>147</v>
      </c>
    </row>
    <row r="21" spans="1:20" ht="13.5" customHeight="1">
      <c r="A21" s="158" t="s">
        <v>583</v>
      </c>
      <c r="B21" s="161">
        <v>5880</v>
      </c>
      <c r="C21" s="162">
        <v>2714</v>
      </c>
      <c r="D21" s="162">
        <v>322</v>
      </c>
      <c r="E21" s="162">
        <v>589</v>
      </c>
      <c r="F21" s="168">
        <v>588</v>
      </c>
      <c r="G21" s="168">
        <v>1648</v>
      </c>
      <c r="H21" s="168">
        <v>931</v>
      </c>
      <c r="I21" s="162">
        <v>663</v>
      </c>
      <c r="J21" s="794">
        <v>607</v>
      </c>
      <c r="K21" s="799">
        <v>5081</v>
      </c>
      <c r="L21" s="162">
        <v>695</v>
      </c>
      <c r="M21" s="794">
        <v>100</v>
      </c>
      <c r="N21" s="614">
        <v>2634</v>
      </c>
      <c r="O21" s="167">
        <v>1646</v>
      </c>
      <c r="P21" s="162">
        <v>929</v>
      </c>
      <c r="Q21" s="794">
        <v>663</v>
      </c>
      <c r="R21" s="614">
        <v>1837</v>
      </c>
      <c r="S21" s="162">
        <v>695</v>
      </c>
      <c r="T21" s="168">
        <v>100</v>
      </c>
    </row>
    <row r="22" spans="1:20" ht="13.5" customHeight="1">
      <c r="A22" s="158" t="s">
        <v>584</v>
      </c>
      <c r="B22" s="161">
        <v>7130</v>
      </c>
      <c r="C22" s="162">
        <v>4264</v>
      </c>
      <c r="D22" s="162">
        <v>326</v>
      </c>
      <c r="E22" s="162">
        <v>534</v>
      </c>
      <c r="F22" s="168">
        <v>534</v>
      </c>
      <c r="G22" s="168">
        <v>1166</v>
      </c>
      <c r="H22" s="168">
        <v>675</v>
      </c>
      <c r="I22" s="162">
        <v>428</v>
      </c>
      <c r="J22" s="794">
        <v>840</v>
      </c>
      <c r="K22" s="799">
        <v>6560</v>
      </c>
      <c r="L22" s="162">
        <v>477</v>
      </c>
      <c r="M22" s="794">
        <v>56</v>
      </c>
      <c r="N22" s="614">
        <v>2146</v>
      </c>
      <c r="O22" s="167">
        <v>1165</v>
      </c>
      <c r="P22" s="162">
        <v>674</v>
      </c>
      <c r="Q22" s="794">
        <v>428</v>
      </c>
      <c r="R22" s="614">
        <v>1577</v>
      </c>
      <c r="S22" s="162">
        <v>477</v>
      </c>
      <c r="T22" s="168">
        <v>56</v>
      </c>
    </row>
    <row r="23" spans="1:20" ht="13.5" customHeight="1">
      <c r="A23" s="158" t="s">
        <v>585</v>
      </c>
      <c r="B23" s="161">
        <v>5483</v>
      </c>
      <c r="C23" s="162">
        <v>3749</v>
      </c>
      <c r="D23" s="162">
        <v>204</v>
      </c>
      <c r="E23" s="162">
        <v>299</v>
      </c>
      <c r="F23" s="168">
        <v>299</v>
      </c>
      <c r="G23" s="168">
        <v>429</v>
      </c>
      <c r="H23" s="168">
        <v>218</v>
      </c>
      <c r="I23" s="162">
        <v>185</v>
      </c>
      <c r="J23" s="794">
        <v>802</v>
      </c>
      <c r="K23" s="799">
        <v>5272</v>
      </c>
      <c r="L23" s="162">
        <v>174</v>
      </c>
      <c r="M23" s="794">
        <v>18</v>
      </c>
      <c r="N23" s="614">
        <v>1027</v>
      </c>
      <c r="O23" s="167">
        <v>429</v>
      </c>
      <c r="P23" s="162">
        <v>218</v>
      </c>
      <c r="Q23" s="794">
        <v>185</v>
      </c>
      <c r="R23" s="614">
        <v>816</v>
      </c>
      <c r="S23" s="162">
        <v>174</v>
      </c>
      <c r="T23" s="168">
        <v>18</v>
      </c>
    </row>
    <row r="24" spans="1:20" ht="13.5" customHeight="1">
      <c r="A24" s="158" t="s">
        <v>586</v>
      </c>
      <c r="B24" s="161">
        <v>4144</v>
      </c>
      <c r="C24" s="162">
        <v>3030</v>
      </c>
      <c r="D24" s="162">
        <v>101</v>
      </c>
      <c r="E24" s="162">
        <v>83</v>
      </c>
      <c r="F24" s="168">
        <v>83</v>
      </c>
      <c r="G24" s="168">
        <v>183</v>
      </c>
      <c r="H24" s="168">
        <v>71</v>
      </c>
      <c r="I24" s="162">
        <v>97</v>
      </c>
      <c r="J24" s="794">
        <v>747</v>
      </c>
      <c r="K24" s="799">
        <v>4013</v>
      </c>
      <c r="L24" s="162">
        <v>31</v>
      </c>
      <c r="M24" s="794">
        <v>6</v>
      </c>
      <c r="N24" s="614">
        <v>451</v>
      </c>
      <c r="O24" s="167">
        <v>183</v>
      </c>
      <c r="P24" s="162">
        <v>71</v>
      </c>
      <c r="Q24" s="794">
        <v>97</v>
      </c>
      <c r="R24" s="614">
        <v>320</v>
      </c>
      <c r="S24" s="162">
        <v>31</v>
      </c>
      <c r="T24" s="168">
        <v>6</v>
      </c>
    </row>
    <row r="25" spans="1:20" ht="13.5" customHeight="1">
      <c r="A25" s="158" t="s">
        <v>853</v>
      </c>
      <c r="B25" s="161">
        <v>5017</v>
      </c>
      <c r="C25" s="162">
        <v>3992</v>
      </c>
      <c r="D25" s="162">
        <v>73</v>
      </c>
      <c r="E25" s="162">
        <v>42</v>
      </c>
      <c r="F25" s="168">
        <v>42</v>
      </c>
      <c r="G25" s="168">
        <v>93</v>
      </c>
      <c r="H25" s="168">
        <v>36</v>
      </c>
      <c r="I25" s="162">
        <v>53</v>
      </c>
      <c r="J25" s="794">
        <v>817</v>
      </c>
      <c r="K25" s="799">
        <v>4944</v>
      </c>
      <c r="L25" s="162">
        <v>15</v>
      </c>
      <c r="M25" s="795">
        <v>1</v>
      </c>
      <c r="N25" s="614">
        <v>253</v>
      </c>
      <c r="O25" s="167">
        <v>93</v>
      </c>
      <c r="P25" s="162">
        <v>36</v>
      </c>
      <c r="Q25" s="794">
        <v>53</v>
      </c>
      <c r="R25" s="614">
        <v>180</v>
      </c>
      <c r="S25" s="162">
        <v>15</v>
      </c>
      <c r="T25" s="165">
        <v>1</v>
      </c>
    </row>
    <row r="26" spans="1:20" ht="13.5" customHeight="1">
      <c r="A26" s="830" t="s">
        <v>910</v>
      </c>
      <c r="B26" s="831">
        <v>1824</v>
      </c>
      <c r="C26" s="832" t="s">
        <v>912</v>
      </c>
      <c r="D26" s="832" t="s">
        <v>912</v>
      </c>
      <c r="E26" s="832" t="s">
        <v>912</v>
      </c>
      <c r="F26" s="832" t="s">
        <v>912</v>
      </c>
      <c r="G26" s="832" t="s">
        <v>373</v>
      </c>
      <c r="H26" s="832" t="s">
        <v>373</v>
      </c>
      <c r="I26" s="832" t="s">
        <v>373</v>
      </c>
      <c r="J26" s="833">
        <v>1824</v>
      </c>
      <c r="K26" s="834">
        <v>1824</v>
      </c>
      <c r="L26" s="832" t="s">
        <v>373</v>
      </c>
      <c r="M26" s="835" t="s">
        <v>373</v>
      </c>
      <c r="N26" s="836" t="s">
        <v>915</v>
      </c>
      <c r="O26" s="837" t="s">
        <v>915</v>
      </c>
      <c r="P26" s="837" t="s">
        <v>915</v>
      </c>
      <c r="Q26" s="835" t="s">
        <v>920</v>
      </c>
      <c r="R26" s="836" t="s">
        <v>373</v>
      </c>
      <c r="S26" s="832" t="s">
        <v>373</v>
      </c>
      <c r="T26" s="838" t="s">
        <v>373</v>
      </c>
    </row>
    <row r="27" spans="1:21" ht="13.5" customHeight="1">
      <c r="A27" s="169" t="s">
        <v>647</v>
      </c>
      <c r="B27" s="161">
        <f>SUM(B28:B44)</f>
        <v>42008</v>
      </c>
      <c r="C27" s="162">
        <f>SUM(C28:C44)</f>
        <v>9821</v>
      </c>
      <c r="D27" s="162">
        <f aca="true" t="shared" si="1" ref="D27:T27">SUM(D28:D44)</f>
        <v>1527</v>
      </c>
      <c r="E27" s="162">
        <f t="shared" si="1"/>
        <v>5032</v>
      </c>
      <c r="F27" s="162">
        <f>SUM(F28:F44)</f>
        <v>2299</v>
      </c>
      <c r="G27" s="162">
        <f>SUM(G28:G44)</f>
        <v>17119</v>
      </c>
      <c r="H27" s="162">
        <f>SUM(H28:H44)</f>
        <v>8475</v>
      </c>
      <c r="I27" s="162">
        <f>SUM(I28:I44)</f>
        <v>8304</v>
      </c>
      <c r="J27" s="794">
        <f t="shared" si="1"/>
        <v>8509</v>
      </c>
      <c r="K27" s="799">
        <f t="shared" si="1"/>
        <v>33141</v>
      </c>
      <c r="L27" s="162">
        <f t="shared" si="1"/>
        <v>6544</v>
      </c>
      <c r="M27" s="794">
        <f t="shared" si="1"/>
        <v>1368</v>
      </c>
      <c r="N27" s="614">
        <f t="shared" si="1"/>
        <v>19471</v>
      </c>
      <c r="O27" s="162">
        <f t="shared" si="1"/>
        <v>15165</v>
      </c>
      <c r="P27" s="162">
        <f t="shared" si="1"/>
        <v>7194</v>
      </c>
      <c r="Q27" s="794">
        <f t="shared" si="1"/>
        <v>7657</v>
      </c>
      <c r="R27" s="614">
        <f t="shared" si="1"/>
        <v>10374</v>
      </c>
      <c r="S27" s="162">
        <f t="shared" si="1"/>
        <v>4600</v>
      </c>
      <c r="T27" s="168">
        <f t="shared" si="1"/>
        <v>1154</v>
      </c>
      <c r="U27" s="70"/>
    </row>
    <row r="28" spans="1:20" ht="13.5" customHeight="1">
      <c r="A28" s="158" t="s">
        <v>102</v>
      </c>
      <c r="B28" s="161">
        <v>5816</v>
      </c>
      <c r="C28" s="162">
        <v>2262</v>
      </c>
      <c r="D28" s="163" t="s">
        <v>914</v>
      </c>
      <c r="E28" s="162">
        <v>2257</v>
      </c>
      <c r="F28" s="165" t="s">
        <v>373</v>
      </c>
      <c r="G28" s="165">
        <v>368</v>
      </c>
      <c r="H28" s="168">
        <v>252</v>
      </c>
      <c r="I28" s="162">
        <v>111</v>
      </c>
      <c r="J28" s="795">
        <v>929</v>
      </c>
      <c r="K28" s="799">
        <v>5870</v>
      </c>
      <c r="L28" s="162">
        <v>382</v>
      </c>
      <c r="M28" s="794">
        <v>35</v>
      </c>
      <c r="N28" s="791" t="s">
        <v>920</v>
      </c>
      <c r="O28" s="164" t="s">
        <v>915</v>
      </c>
      <c r="P28" s="163" t="s">
        <v>373</v>
      </c>
      <c r="Q28" s="795" t="s">
        <v>915</v>
      </c>
      <c r="R28" s="791" t="s">
        <v>373</v>
      </c>
      <c r="S28" s="163" t="s">
        <v>921</v>
      </c>
      <c r="T28" s="165" t="s">
        <v>921</v>
      </c>
    </row>
    <row r="29" spans="1:20" ht="13.5" customHeight="1">
      <c r="A29" s="158" t="s">
        <v>652</v>
      </c>
      <c r="B29" s="161">
        <v>2329</v>
      </c>
      <c r="C29" s="162">
        <v>39</v>
      </c>
      <c r="D29" s="162">
        <v>2</v>
      </c>
      <c r="E29" s="162">
        <v>533</v>
      </c>
      <c r="F29" s="168">
        <v>130</v>
      </c>
      <c r="G29" s="168">
        <v>1227</v>
      </c>
      <c r="H29" s="168">
        <v>892</v>
      </c>
      <c r="I29" s="162">
        <v>320</v>
      </c>
      <c r="J29" s="794">
        <v>528</v>
      </c>
      <c r="K29" s="799">
        <v>2735</v>
      </c>
      <c r="L29" s="162">
        <v>1493</v>
      </c>
      <c r="M29" s="794">
        <v>125</v>
      </c>
      <c r="N29" s="614">
        <v>230</v>
      </c>
      <c r="O29" s="167">
        <v>91</v>
      </c>
      <c r="P29" s="162">
        <v>55</v>
      </c>
      <c r="Q29" s="794">
        <v>35</v>
      </c>
      <c r="R29" s="614">
        <v>211</v>
      </c>
      <c r="S29" s="162">
        <v>57</v>
      </c>
      <c r="T29" s="168">
        <v>14</v>
      </c>
    </row>
    <row r="30" spans="1:20" ht="13.5" customHeight="1">
      <c r="A30" s="158" t="s">
        <v>574</v>
      </c>
      <c r="B30" s="161">
        <v>1708</v>
      </c>
      <c r="C30" s="162">
        <v>107</v>
      </c>
      <c r="D30" s="162">
        <v>18</v>
      </c>
      <c r="E30" s="162">
        <v>236</v>
      </c>
      <c r="F30" s="168">
        <v>168</v>
      </c>
      <c r="G30" s="168">
        <v>870</v>
      </c>
      <c r="H30" s="168">
        <v>436</v>
      </c>
      <c r="I30" s="162">
        <v>415</v>
      </c>
      <c r="J30" s="794">
        <v>477</v>
      </c>
      <c r="K30" s="799">
        <v>1377</v>
      </c>
      <c r="L30" s="162">
        <v>393</v>
      </c>
      <c r="M30" s="794">
        <v>127</v>
      </c>
      <c r="N30" s="614">
        <v>708</v>
      </c>
      <c r="O30" s="167">
        <v>479</v>
      </c>
      <c r="P30" s="162">
        <v>264</v>
      </c>
      <c r="Q30" s="794">
        <v>202</v>
      </c>
      <c r="R30" s="614">
        <v>586</v>
      </c>
      <c r="S30" s="162">
        <v>281</v>
      </c>
      <c r="T30" s="168">
        <v>63</v>
      </c>
    </row>
    <row r="31" spans="1:20" ht="13.5" customHeight="1">
      <c r="A31" s="158" t="s">
        <v>575</v>
      </c>
      <c r="B31" s="161">
        <v>1327</v>
      </c>
      <c r="C31" s="162">
        <v>112</v>
      </c>
      <c r="D31" s="162">
        <v>34</v>
      </c>
      <c r="E31" s="162">
        <v>118</v>
      </c>
      <c r="F31" s="168">
        <v>113</v>
      </c>
      <c r="G31" s="168">
        <v>704</v>
      </c>
      <c r="H31" s="168">
        <v>354</v>
      </c>
      <c r="I31" s="162">
        <v>338</v>
      </c>
      <c r="J31" s="794">
        <v>359</v>
      </c>
      <c r="K31" s="799">
        <v>1049</v>
      </c>
      <c r="L31" s="162">
        <v>329</v>
      </c>
      <c r="M31" s="794">
        <v>85</v>
      </c>
      <c r="N31" s="614">
        <v>863</v>
      </c>
      <c r="O31" s="167">
        <v>663</v>
      </c>
      <c r="P31" s="162">
        <v>343</v>
      </c>
      <c r="Q31" s="794">
        <v>309</v>
      </c>
      <c r="R31" s="614">
        <v>620</v>
      </c>
      <c r="S31" s="162">
        <v>324</v>
      </c>
      <c r="T31" s="168">
        <v>85</v>
      </c>
    </row>
    <row r="32" spans="1:20" ht="13.5" customHeight="1">
      <c r="A32" s="158" t="s">
        <v>576</v>
      </c>
      <c r="B32" s="161">
        <v>1512</v>
      </c>
      <c r="C32" s="162">
        <v>118</v>
      </c>
      <c r="D32" s="162">
        <v>52</v>
      </c>
      <c r="E32" s="162">
        <v>106</v>
      </c>
      <c r="F32" s="168">
        <v>106</v>
      </c>
      <c r="G32" s="168">
        <v>872</v>
      </c>
      <c r="H32" s="168">
        <v>491</v>
      </c>
      <c r="I32" s="162">
        <v>368</v>
      </c>
      <c r="J32" s="794">
        <v>364</v>
      </c>
      <c r="K32" s="799">
        <v>1111</v>
      </c>
      <c r="L32" s="162">
        <v>354</v>
      </c>
      <c r="M32" s="794">
        <v>104</v>
      </c>
      <c r="N32" s="614">
        <v>1037</v>
      </c>
      <c r="O32" s="167">
        <v>865</v>
      </c>
      <c r="P32" s="162">
        <v>487</v>
      </c>
      <c r="Q32" s="794">
        <v>365</v>
      </c>
      <c r="R32" s="614">
        <v>638</v>
      </c>
      <c r="S32" s="162">
        <v>351</v>
      </c>
      <c r="T32" s="168">
        <v>102</v>
      </c>
    </row>
    <row r="33" spans="1:20" ht="13.5" customHeight="1">
      <c r="A33" s="158" t="s">
        <v>577</v>
      </c>
      <c r="B33" s="161">
        <v>2134</v>
      </c>
      <c r="C33" s="162">
        <v>121</v>
      </c>
      <c r="D33" s="162">
        <v>86</v>
      </c>
      <c r="E33" s="162">
        <v>143</v>
      </c>
      <c r="F33" s="168">
        <v>143</v>
      </c>
      <c r="G33" s="168">
        <v>1244</v>
      </c>
      <c r="H33" s="168">
        <v>624</v>
      </c>
      <c r="I33" s="162">
        <v>603</v>
      </c>
      <c r="J33" s="794">
        <v>540</v>
      </c>
      <c r="K33" s="799">
        <v>1450</v>
      </c>
      <c r="L33" s="162">
        <v>431</v>
      </c>
      <c r="M33" s="794">
        <v>112</v>
      </c>
      <c r="N33" s="614">
        <v>1479</v>
      </c>
      <c r="O33" s="167">
        <v>1242</v>
      </c>
      <c r="P33" s="162">
        <v>624</v>
      </c>
      <c r="Q33" s="794">
        <v>601</v>
      </c>
      <c r="R33" s="614">
        <v>795</v>
      </c>
      <c r="S33" s="162">
        <v>429</v>
      </c>
      <c r="T33" s="168">
        <v>112</v>
      </c>
    </row>
    <row r="34" spans="1:20" ht="13.5" customHeight="1">
      <c r="A34" s="158" t="s">
        <v>578</v>
      </c>
      <c r="B34" s="161">
        <v>2611</v>
      </c>
      <c r="C34" s="162">
        <v>108</v>
      </c>
      <c r="D34" s="162">
        <v>118</v>
      </c>
      <c r="E34" s="162">
        <v>174</v>
      </c>
      <c r="F34" s="168">
        <v>174</v>
      </c>
      <c r="G34" s="168">
        <v>1591</v>
      </c>
      <c r="H34" s="168">
        <v>808</v>
      </c>
      <c r="I34" s="162">
        <v>757</v>
      </c>
      <c r="J34" s="794">
        <v>620</v>
      </c>
      <c r="K34" s="799">
        <v>1679</v>
      </c>
      <c r="L34" s="162">
        <v>510</v>
      </c>
      <c r="M34" s="794">
        <v>123</v>
      </c>
      <c r="N34" s="614">
        <v>1903</v>
      </c>
      <c r="O34" s="167">
        <v>1588</v>
      </c>
      <c r="P34" s="162">
        <v>807</v>
      </c>
      <c r="Q34" s="794">
        <v>755</v>
      </c>
      <c r="R34" s="614">
        <v>974</v>
      </c>
      <c r="S34" s="162">
        <v>510</v>
      </c>
      <c r="T34" s="168">
        <v>123</v>
      </c>
    </row>
    <row r="35" spans="1:20" ht="13.5" customHeight="1">
      <c r="A35" s="158" t="s">
        <v>579</v>
      </c>
      <c r="B35" s="161">
        <v>3479</v>
      </c>
      <c r="C35" s="162">
        <v>133</v>
      </c>
      <c r="D35" s="162">
        <v>156</v>
      </c>
      <c r="E35" s="162">
        <v>216</v>
      </c>
      <c r="F35" s="168">
        <v>216</v>
      </c>
      <c r="G35" s="168">
        <v>2171</v>
      </c>
      <c r="H35" s="168">
        <v>977</v>
      </c>
      <c r="I35" s="162">
        <v>1154</v>
      </c>
      <c r="J35" s="794">
        <v>803</v>
      </c>
      <c r="K35" s="799">
        <v>1990</v>
      </c>
      <c r="L35" s="162">
        <v>496</v>
      </c>
      <c r="M35" s="794">
        <v>146</v>
      </c>
      <c r="N35" s="614">
        <v>2571</v>
      </c>
      <c r="O35" s="167">
        <v>2169</v>
      </c>
      <c r="P35" s="162">
        <v>975</v>
      </c>
      <c r="Q35" s="794">
        <v>1154</v>
      </c>
      <c r="R35" s="614">
        <v>1083</v>
      </c>
      <c r="S35" s="162">
        <v>496</v>
      </c>
      <c r="T35" s="168">
        <v>145</v>
      </c>
    </row>
    <row r="36" spans="1:20" ht="13.5" customHeight="1">
      <c r="A36" s="158" t="s">
        <v>580</v>
      </c>
      <c r="B36" s="161">
        <v>3409</v>
      </c>
      <c r="C36" s="162">
        <v>162</v>
      </c>
      <c r="D36" s="162">
        <v>175</v>
      </c>
      <c r="E36" s="162">
        <v>187</v>
      </c>
      <c r="F36" s="168">
        <v>187</v>
      </c>
      <c r="G36" s="168">
        <v>2148</v>
      </c>
      <c r="H36" s="168">
        <v>898</v>
      </c>
      <c r="I36" s="162">
        <v>1218</v>
      </c>
      <c r="J36" s="794">
        <v>737</v>
      </c>
      <c r="K36" s="799">
        <v>1909</v>
      </c>
      <c r="L36" s="162">
        <v>475</v>
      </c>
      <c r="M36" s="794">
        <v>141</v>
      </c>
      <c r="N36" s="614">
        <v>2552</v>
      </c>
      <c r="O36" s="167">
        <v>2148</v>
      </c>
      <c r="P36" s="162">
        <v>898</v>
      </c>
      <c r="Q36" s="794">
        <v>1218</v>
      </c>
      <c r="R36" s="614">
        <v>1048</v>
      </c>
      <c r="S36" s="162">
        <v>472</v>
      </c>
      <c r="T36" s="168">
        <v>140</v>
      </c>
    </row>
    <row r="37" spans="1:20" ht="13.5" customHeight="1">
      <c r="A37" s="158" t="s">
        <v>581</v>
      </c>
      <c r="B37" s="161">
        <v>2940</v>
      </c>
      <c r="C37" s="162">
        <v>173</v>
      </c>
      <c r="D37" s="162">
        <v>165</v>
      </c>
      <c r="E37" s="162">
        <v>180</v>
      </c>
      <c r="F37" s="168">
        <v>180</v>
      </c>
      <c r="G37" s="168">
        <v>1868</v>
      </c>
      <c r="H37" s="168">
        <v>812</v>
      </c>
      <c r="I37" s="162">
        <v>1026</v>
      </c>
      <c r="J37" s="794">
        <v>554</v>
      </c>
      <c r="K37" s="799">
        <v>1686</v>
      </c>
      <c r="L37" s="162">
        <v>459</v>
      </c>
      <c r="M37" s="794">
        <v>125</v>
      </c>
      <c r="N37" s="614">
        <v>2248</v>
      </c>
      <c r="O37" s="167">
        <v>1868</v>
      </c>
      <c r="P37" s="162">
        <v>812</v>
      </c>
      <c r="Q37" s="794">
        <v>1026</v>
      </c>
      <c r="R37" s="614">
        <v>993</v>
      </c>
      <c r="S37" s="162">
        <v>458</v>
      </c>
      <c r="T37" s="168">
        <v>125</v>
      </c>
    </row>
    <row r="38" spans="1:20" ht="13.5" customHeight="1">
      <c r="A38" s="158" t="s">
        <v>582</v>
      </c>
      <c r="B38" s="161">
        <v>2636</v>
      </c>
      <c r="C38" s="162">
        <v>351</v>
      </c>
      <c r="D38" s="162">
        <v>172</v>
      </c>
      <c r="E38" s="162">
        <v>161</v>
      </c>
      <c r="F38" s="168">
        <v>161</v>
      </c>
      <c r="G38" s="168">
        <v>1591</v>
      </c>
      <c r="H38" s="168">
        <v>694</v>
      </c>
      <c r="I38" s="162">
        <v>861</v>
      </c>
      <c r="J38" s="794">
        <v>361</v>
      </c>
      <c r="K38" s="799">
        <v>1591</v>
      </c>
      <c r="L38" s="162">
        <v>401</v>
      </c>
      <c r="M38" s="794">
        <v>109</v>
      </c>
      <c r="N38" s="614">
        <v>1947</v>
      </c>
      <c r="O38" s="167">
        <v>1589</v>
      </c>
      <c r="P38" s="162">
        <v>694</v>
      </c>
      <c r="Q38" s="794">
        <v>859</v>
      </c>
      <c r="R38" s="614">
        <v>904</v>
      </c>
      <c r="S38" s="162">
        <v>401</v>
      </c>
      <c r="T38" s="168">
        <v>109</v>
      </c>
    </row>
    <row r="39" spans="1:20" ht="13.5" customHeight="1">
      <c r="A39" s="158" t="s">
        <v>583</v>
      </c>
      <c r="B39" s="161">
        <v>2636</v>
      </c>
      <c r="C39" s="162">
        <v>842</v>
      </c>
      <c r="D39" s="162">
        <v>169</v>
      </c>
      <c r="E39" s="162">
        <v>228</v>
      </c>
      <c r="F39" s="168">
        <v>228</v>
      </c>
      <c r="G39" s="168">
        <v>1116</v>
      </c>
      <c r="H39" s="168">
        <v>567</v>
      </c>
      <c r="I39" s="162">
        <v>518</v>
      </c>
      <c r="J39" s="794">
        <v>281</v>
      </c>
      <c r="K39" s="799">
        <v>2028</v>
      </c>
      <c r="L39" s="162">
        <v>405</v>
      </c>
      <c r="M39" s="794">
        <v>72</v>
      </c>
      <c r="N39" s="614">
        <v>1548</v>
      </c>
      <c r="O39" s="167">
        <v>1115</v>
      </c>
      <c r="P39" s="162">
        <v>566</v>
      </c>
      <c r="Q39" s="794">
        <v>518</v>
      </c>
      <c r="R39" s="614">
        <v>941</v>
      </c>
      <c r="S39" s="162">
        <v>405</v>
      </c>
      <c r="T39" s="168">
        <v>72</v>
      </c>
    </row>
    <row r="40" spans="1:20" ht="13.5" customHeight="1">
      <c r="A40" s="158" t="s">
        <v>584</v>
      </c>
      <c r="B40" s="161">
        <v>3170</v>
      </c>
      <c r="C40" s="162">
        <v>1557</v>
      </c>
      <c r="D40" s="162">
        <v>187</v>
      </c>
      <c r="E40" s="162">
        <v>247</v>
      </c>
      <c r="F40" s="168">
        <v>247</v>
      </c>
      <c r="G40" s="168">
        <v>826</v>
      </c>
      <c r="H40" s="168">
        <v>442</v>
      </c>
      <c r="I40" s="162">
        <v>349</v>
      </c>
      <c r="J40" s="794">
        <v>353</v>
      </c>
      <c r="K40" s="799">
        <v>2696</v>
      </c>
      <c r="L40" s="162">
        <v>273</v>
      </c>
      <c r="M40" s="794">
        <v>44</v>
      </c>
      <c r="N40" s="614">
        <v>1313</v>
      </c>
      <c r="O40" s="167">
        <v>825</v>
      </c>
      <c r="P40" s="162">
        <v>441</v>
      </c>
      <c r="Q40" s="794">
        <v>349</v>
      </c>
      <c r="R40" s="614">
        <v>840</v>
      </c>
      <c r="S40" s="162">
        <v>273</v>
      </c>
      <c r="T40" s="168">
        <v>44</v>
      </c>
    </row>
    <row r="41" spans="1:20" ht="13.5" customHeight="1">
      <c r="A41" s="158" t="s">
        <v>585</v>
      </c>
      <c r="B41" s="161">
        <v>2316</v>
      </c>
      <c r="C41" s="162">
        <v>1422</v>
      </c>
      <c r="D41" s="162">
        <v>99</v>
      </c>
      <c r="E41" s="162">
        <v>170</v>
      </c>
      <c r="F41" s="168">
        <v>170</v>
      </c>
      <c r="G41" s="168">
        <v>309</v>
      </c>
      <c r="H41" s="168">
        <v>151</v>
      </c>
      <c r="I41" s="162">
        <v>141</v>
      </c>
      <c r="J41" s="794">
        <v>316</v>
      </c>
      <c r="K41" s="799">
        <v>2154</v>
      </c>
      <c r="L41" s="162">
        <v>116</v>
      </c>
      <c r="M41" s="794">
        <v>14</v>
      </c>
      <c r="N41" s="614">
        <v>620</v>
      </c>
      <c r="O41" s="167">
        <v>309</v>
      </c>
      <c r="P41" s="162">
        <v>151</v>
      </c>
      <c r="Q41" s="794">
        <v>141</v>
      </c>
      <c r="R41" s="614">
        <v>458</v>
      </c>
      <c r="S41" s="162">
        <v>116</v>
      </c>
      <c r="T41" s="168">
        <v>14</v>
      </c>
    </row>
    <row r="42" spans="1:20" ht="13.5" customHeight="1">
      <c r="A42" s="158" t="s">
        <v>586</v>
      </c>
      <c r="B42" s="161">
        <v>1606</v>
      </c>
      <c r="C42" s="162">
        <v>1109</v>
      </c>
      <c r="D42" s="162">
        <v>55</v>
      </c>
      <c r="E42" s="162">
        <v>50</v>
      </c>
      <c r="F42" s="168">
        <v>50</v>
      </c>
      <c r="G42" s="168">
        <v>137</v>
      </c>
      <c r="H42" s="168">
        <v>49</v>
      </c>
      <c r="I42" s="162">
        <v>78</v>
      </c>
      <c r="J42" s="794">
        <v>255</v>
      </c>
      <c r="K42" s="799">
        <v>1503</v>
      </c>
      <c r="L42" s="162">
        <v>19</v>
      </c>
      <c r="M42" s="794">
        <v>5</v>
      </c>
      <c r="N42" s="614">
        <v>284</v>
      </c>
      <c r="O42" s="167">
        <v>137</v>
      </c>
      <c r="P42" s="162">
        <v>49</v>
      </c>
      <c r="Q42" s="794">
        <v>78</v>
      </c>
      <c r="R42" s="614">
        <v>181</v>
      </c>
      <c r="S42" s="162">
        <v>19</v>
      </c>
      <c r="T42" s="168">
        <v>5</v>
      </c>
    </row>
    <row r="43" spans="1:20" ht="13.5" customHeight="1">
      <c r="A43" s="158" t="s">
        <v>853</v>
      </c>
      <c r="B43" s="161">
        <v>1611</v>
      </c>
      <c r="C43" s="162">
        <v>1205</v>
      </c>
      <c r="D43" s="162">
        <v>39</v>
      </c>
      <c r="E43" s="162">
        <v>26</v>
      </c>
      <c r="F43" s="168">
        <v>26</v>
      </c>
      <c r="G43" s="168">
        <v>77</v>
      </c>
      <c r="H43" s="168">
        <v>28</v>
      </c>
      <c r="I43" s="162">
        <v>47</v>
      </c>
      <c r="J43" s="794">
        <v>264</v>
      </c>
      <c r="K43" s="799">
        <v>1545</v>
      </c>
      <c r="L43" s="162">
        <v>8</v>
      </c>
      <c r="M43" s="795">
        <v>1</v>
      </c>
      <c r="N43" s="614">
        <v>168</v>
      </c>
      <c r="O43" s="167">
        <v>77</v>
      </c>
      <c r="P43" s="162">
        <v>28</v>
      </c>
      <c r="Q43" s="794">
        <v>47</v>
      </c>
      <c r="R43" s="614">
        <v>102</v>
      </c>
      <c r="S43" s="162">
        <v>8</v>
      </c>
      <c r="T43" s="165">
        <v>1</v>
      </c>
    </row>
    <row r="44" spans="1:20" ht="13.5" customHeight="1">
      <c r="A44" s="830" t="s">
        <v>911</v>
      </c>
      <c r="B44" s="831">
        <v>768</v>
      </c>
      <c r="C44" s="832" t="s">
        <v>373</v>
      </c>
      <c r="D44" s="832" t="s">
        <v>373</v>
      </c>
      <c r="E44" s="832" t="s">
        <v>373</v>
      </c>
      <c r="F44" s="832" t="s">
        <v>373</v>
      </c>
      <c r="G44" s="832" t="s">
        <v>373</v>
      </c>
      <c r="H44" s="832" t="s">
        <v>373</v>
      </c>
      <c r="I44" s="832" t="s">
        <v>373</v>
      </c>
      <c r="J44" s="835">
        <v>768</v>
      </c>
      <c r="K44" s="834">
        <v>768</v>
      </c>
      <c r="L44" s="832" t="s">
        <v>915</v>
      </c>
      <c r="M44" s="835" t="s">
        <v>916</v>
      </c>
      <c r="N44" s="836" t="s">
        <v>373</v>
      </c>
      <c r="O44" s="837" t="s">
        <v>373</v>
      </c>
      <c r="P44" s="837" t="s">
        <v>373</v>
      </c>
      <c r="Q44" s="835" t="s">
        <v>917</v>
      </c>
      <c r="R44" s="836" t="s">
        <v>373</v>
      </c>
      <c r="S44" s="832" t="s">
        <v>373</v>
      </c>
      <c r="T44" s="838" t="s">
        <v>373</v>
      </c>
    </row>
    <row r="45" spans="1:21" ht="13.5" customHeight="1">
      <c r="A45" s="169" t="s">
        <v>648</v>
      </c>
      <c r="B45" s="161">
        <f>SUM(B46:B62)</f>
        <v>51914</v>
      </c>
      <c r="C45" s="162">
        <f>SUM(C46:C62)</f>
        <v>20250</v>
      </c>
      <c r="D45" s="162">
        <f aca="true" t="shared" si="2" ref="D45:T45">SUM(D46:D62)</f>
        <v>1748</v>
      </c>
      <c r="E45" s="162">
        <f t="shared" si="2"/>
        <v>7068</v>
      </c>
      <c r="F45" s="162">
        <f>SUM(F46:F62)</f>
        <v>4592</v>
      </c>
      <c r="G45" s="162">
        <f>SUM(G46:G62)</f>
        <v>12850</v>
      </c>
      <c r="H45" s="162">
        <f>SUM(H46:H62)</f>
        <v>8056</v>
      </c>
      <c r="I45" s="162">
        <f>SUM(I46:I62)</f>
        <v>4548</v>
      </c>
      <c r="J45" s="794">
        <f t="shared" si="2"/>
        <v>9998</v>
      </c>
      <c r="K45" s="799">
        <f t="shared" si="2"/>
        <v>47414</v>
      </c>
      <c r="L45" s="162">
        <f t="shared" si="2"/>
        <v>7250</v>
      </c>
      <c r="M45" s="794">
        <f t="shared" si="2"/>
        <v>854</v>
      </c>
      <c r="N45" s="614">
        <f t="shared" si="2"/>
        <v>17711</v>
      </c>
      <c r="O45" s="162">
        <f t="shared" si="2"/>
        <v>10806</v>
      </c>
      <c r="P45" s="162">
        <f t="shared" si="2"/>
        <v>6550</v>
      </c>
      <c r="Q45" s="794">
        <f t="shared" si="2"/>
        <v>4038</v>
      </c>
      <c r="R45" s="614">
        <f t="shared" si="2"/>
        <v>13982</v>
      </c>
      <c r="S45" s="162">
        <f t="shared" si="2"/>
        <v>6064</v>
      </c>
      <c r="T45" s="168">
        <f t="shared" si="2"/>
        <v>795</v>
      </c>
      <c r="U45" s="70"/>
    </row>
    <row r="46" spans="1:20" ht="13.5" customHeight="1">
      <c r="A46" s="158" t="s">
        <v>102</v>
      </c>
      <c r="B46" s="161">
        <v>5639</v>
      </c>
      <c r="C46" s="162">
        <v>2194</v>
      </c>
      <c r="D46" s="163" t="s">
        <v>917</v>
      </c>
      <c r="E46" s="162">
        <v>2120</v>
      </c>
      <c r="F46" s="165" t="s">
        <v>919</v>
      </c>
      <c r="G46" s="165">
        <v>470</v>
      </c>
      <c r="H46" s="168">
        <v>389</v>
      </c>
      <c r="I46" s="162">
        <v>76</v>
      </c>
      <c r="J46" s="795">
        <v>855</v>
      </c>
      <c r="K46" s="799">
        <v>5311</v>
      </c>
      <c r="L46" s="162">
        <v>132</v>
      </c>
      <c r="M46" s="794">
        <v>5</v>
      </c>
      <c r="N46" s="791" t="s">
        <v>373</v>
      </c>
      <c r="O46" s="164" t="s">
        <v>373</v>
      </c>
      <c r="P46" s="163" t="s">
        <v>373</v>
      </c>
      <c r="Q46" s="795" t="s">
        <v>373</v>
      </c>
      <c r="R46" s="791" t="s">
        <v>373</v>
      </c>
      <c r="S46" s="163" t="s">
        <v>921</v>
      </c>
      <c r="T46" s="165" t="s">
        <v>921</v>
      </c>
    </row>
    <row r="47" spans="1:20" ht="13.5" customHeight="1">
      <c r="A47" s="158" t="s">
        <v>652</v>
      </c>
      <c r="B47" s="161">
        <v>2107</v>
      </c>
      <c r="C47" s="162">
        <v>52</v>
      </c>
      <c r="D47" s="163">
        <v>2</v>
      </c>
      <c r="E47" s="162">
        <v>404</v>
      </c>
      <c r="F47" s="168">
        <v>94</v>
      </c>
      <c r="G47" s="168">
        <v>1160</v>
      </c>
      <c r="H47" s="168">
        <v>917</v>
      </c>
      <c r="I47" s="162">
        <v>230</v>
      </c>
      <c r="J47" s="794">
        <v>489</v>
      </c>
      <c r="K47" s="799">
        <v>2069</v>
      </c>
      <c r="L47" s="162">
        <v>1074</v>
      </c>
      <c r="M47" s="794">
        <v>35</v>
      </c>
      <c r="N47" s="614">
        <v>207</v>
      </c>
      <c r="O47" s="167">
        <v>108</v>
      </c>
      <c r="P47" s="162">
        <v>73</v>
      </c>
      <c r="Q47" s="794">
        <v>35</v>
      </c>
      <c r="R47" s="614">
        <v>170</v>
      </c>
      <c r="S47" s="162">
        <v>63</v>
      </c>
      <c r="T47" s="168">
        <v>8</v>
      </c>
    </row>
    <row r="48" spans="1:20" ht="13.5" customHeight="1">
      <c r="A48" s="158" t="s">
        <v>574</v>
      </c>
      <c r="B48" s="161">
        <v>1882</v>
      </c>
      <c r="C48" s="162">
        <v>93</v>
      </c>
      <c r="D48" s="162">
        <v>16</v>
      </c>
      <c r="E48" s="162">
        <v>235</v>
      </c>
      <c r="F48" s="168">
        <v>198</v>
      </c>
      <c r="G48" s="168">
        <v>1115</v>
      </c>
      <c r="H48" s="168">
        <v>607</v>
      </c>
      <c r="I48" s="162">
        <v>490</v>
      </c>
      <c r="J48" s="794">
        <v>423</v>
      </c>
      <c r="K48" s="799">
        <v>1369</v>
      </c>
      <c r="L48" s="162">
        <v>473</v>
      </c>
      <c r="M48" s="794">
        <v>111</v>
      </c>
      <c r="N48" s="614">
        <v>902</v>
      </c>
      <c r="O48" s="167">
        <v>650</v>
      </c>
      <c r="P48" s="162">
        <v>360</v>
      </c>
      <c r="Q48" s="794">
        <v>282</v>
      </c>
      <c r="R48" s="614">
        <v>779</v>
      </c>
      <c r="S48" s="162">
        <v>434</v>
      </c>
      <c r="T48" s="168">
        <v>85</v>
      </c>
    </row>
    <row r="49" spans="1:20" ht="13.5" customHeight="1">
      <c r="A49" s="158" t="s">
        <v>575</v>
      </c>
      <c r="B49" s="161">
        <v>1623</v>
      </c>
      <c r="C49" s="162">
        <v>170</v>
      </c>
      <c r="D49" s="162">
        <v>53</v>
      </c>
      <c r="E49" s="162">
        <v>133</v>
      </c>
      <c r="F49" s="168">
        <v>132</v>
      </c>
      <c r="G49" s="168">
        <v>884</v>
      </c>
      <c r="H49" s="168">
        <v>449</v>
      </c>
      <c r="I49" s="162">
        <v>421</v>
      </c>
      <c r="J49" s="794">
        <v>383</v>
      </c>
      <c r="K49" s="799">
        <v>1448</v>
      </c>
      <c r="L49" s="162">
        <v>580</v>
      </c>
      <c r="M49" s="794">
        <v>115</v>
      </c>
      <c r="N49" s="614">
        <v>1073</v>
      </c>
      <c r="O49" s="167">
        <v>855</v>
      </c>
      <c r="P49" s="162">
        <v>438</v>
      </c>
      <c r="Q49" s="794">
        <v>403</v>
      </c>
      <c r="R49" s="614">
        <v>925</v>
      </c>
      <c r="S49" s="162">
        <v>578</v>
      </c>
      <c r="T49" s="168">
        <v>115</v>
      </c>
    </row>
    <row r="50" spans="1:20" ht="13.5" customHeight="1">
      <c r="A50" s="158" t="s">
        <v>576</v>
      </c>
      <c r="B50" s="161">
        <v>1956</v>
      </c>
      <c r="C50" s="162">
        <v>411</v>
      </c>
      <c r="D50" s="162">
        <v>87</v>
      </c>
      <c r="E50" s="162">
        <v>196</v>
      </c>
      <c r="F50" s="168">
        <v>193</v>
      </c>
      <c r="G50" s="168">
        <v>830</v>
      </c>
      <c r="H50" s="168">
        <v>452</v>
      </c>
      <c r="I50" s="162">
        <v>362</v>
      </c>
      <c r="J50" s="794">
        <v>432</v>
      </c>
      <c r="K50" s="799">
        <v>1741</v>
      </c>
      <c r="L50" s="162">
        <v>512</v>
      </c>
      <c r="M50" s="794">
        <v>87</v>
      </c>
      <c r="N50" s="614">
        <v>1123</v>
      </c>
      <c r="O50" s="167">
        <v>824</v>
      </c>
      <c r="P50" s="162">
        <v>449</v>
      </c>
      <c r="Q50" s="794">
        <v>359</v>
      </c>
      <c r="R50" s="614">
        <v>913</v>
      </c>
      <c r="S50" s="162">
        <v>511</v>
      </c>
      <c r="T50" s="168">
        <v>87</v>
      </c>
    </row>
    <row r="51" spans="1:20" ht="13.5" customHeight="1">
      <c r="A51" s="158" t="s">
        <v>577</v>
      </c>
      <c r="B51" s="161">
        <v>2615</v>
      </c>
      <c r="C51" s="162">
        <v>599</v>
      </c>
      <c r="D51" s="162">
        <v>110</v>
      </c>
      <c r="E51" s="162">
        <v>293</v>
      </c>
      <c r="F51" s="168">
        <v>292</v>
      </c>
      <c r="G51" s="168">
        <v>971</v>
      </c>
      <c r="H51" s="168">
        <v>536</v>
      </c>
      <c r="I51" s="162">
        <v>418</v>
      </c>
      <c r="J51" s="794">
        <v>642</v>
      </c>
      <c r="K51" s="799">
        <v>2259</v>
      </c>
      <c r="L51" s="162">
        <v>510</v>
      </c>
      <c r="M51" s="794">
        <v>88</v>
      </c>
      <c r="N51" s="614">
        <v>1392</v>
      </c>
      <c r="O51" s="167">
        <v>965</v>
      </c>
      <c r="P51" s="162">
        <v>532</v>
      </c>
      <c r="Q51" s="794">
        <v>416</v>
      </c>
      <c r="R51" s="614">
        <v>1042</v>
      </c>
      <c r="S51" s="162">
        <v>510</v>
      </c>
      <c r="T51" s="168">
        <v>88</v>
      </c>
    </row>
    <row r="52" spans="1:20" ht="13.5" customHeight="1">
      <c r="A52" s="158" t="s">
        <v>578</v>
      </c>
      <c r="B52" s="161">
        <v>3327</v>
      </c>
      <c r="C52" s="162">
        <v>762</v>
      </c>
      <c r="D52" s="162">
        <v>165</v>
      </c>
      <c r="E52" s="162">
        <v>450</v>
      </c>
      <c r="F52" s="168">
        <v>449</v>
      </c>
      <c r="G52" s="168">
        <v>1205</v>
      </c>
      <c r="H52" s="168">
        <v>720</v>
      </c>
      <c r="I52" s="162">
        <v>471</v>
      </c>
      <c r="J52" s="794">
        <v>745</v>
      </c>
      <c r="K52" s="799">
        <v>2844</v>
      </c>
      <c r="L52" s="162">
        <v>616</v>
      </c>
      <c r="M52" s="794">
        <v>92</v>
      </c>
      <c r="N52" s="614">
        <v>1852</v>
      </c>
      <c r="O52" s="167">
        <v>1204</v>
      </c>
      <c r="P52" s="162">
        <v>719</v>
      </c>
      <c r="Q52" s="794">
        <v>471</v>
      </c>
      <c r="R52" s="614">
        <v>1369</v>
      </c>
      <c r="S52" s="162">
        <v>615</v>
      </c>
      <c r="T52" s="168">
        <v>92</v>
      </c>
    </row>
    <row r="53" spans="1:20" ht="13.5" customHeight="1">
      <c r="A53" s="158" t="s">
        <v>579</v>
      </c>
      <c r="B53" s="161">
        <v>4495</v>
      </c>
      <c r="C53" s="162">
        <v>997</v>
      </c>
      <c r="D53" s="162">
        <v>236</v>
      </c>
      <c r="E53" s="162">
        <v>676</v>
      </c>
      <c r="F53" s="168">
        <v>676</v>
      </c>
      <c r="G53" s="168">
        <v>1615</v>
      </c>
      <c r="H53" s="168">
        <v>1016</v>
      </c>
      <c r="I53" s="162">
        <v>580</v>
      </c>
      <c r="J53" s="794">
        <v>971</v>
      </c>
      <c r="K53" s="799">
        <v>3814</v>
      </c>
      <c r="L53" s="162">
        <v>821</v>
      </c>
      <c r="M53" s="794">
        <v>94</v>
      </c>
      <c r="N53" s="614">
        <v>2566</v>
      </c>
      <c r="O53" s="167">
        <v>1606</v>
      </c>
      <c r="P53" s="162">
        <v>1011</v>
      </c>
      <c r="Q53" s="794">
        <v>576</v>
      </c>
      <c r="R53" s="614">
        <v>1893</v>
      </c>
      <c r="S53" s="162">
        <v>821</v>
      </c>
      <c r="T53" s="168">
        <v>93</v>
      </c>
    </row>
    <row r="54" spans="1:20" ht="13.5" customHeight="1">
      <c r="A54" s="158" t="s">
        <v>580</v>
      </c>
      <c r="B54" s="161">
        <v>4123</v>
      </c>
      <c r="C54" s="162">
        <v>1025</v>
      </c>
      <c r="D54" s="162">
        <v>194</v>
      </c>
      <c r="E54" s="162">
        <v>665</v>
      </c>
      <c r="F54" s="168">
        <v>665</v>
      </c>
      <c r="G54" s="168">
        <v>1497</v>
      </c>
      <c r="H54" s="168">
        <v>944</v>
      </c>
      <c r="I54" s="162">
        <v>525</v>
      </c>
      <c r="J54" s="794">
        <v>742</v>
      </c>
      <c r="K54" s="799">
        <v>3533</v>
      </c>
      <c r="L54" s="162">
        <v>805</v>
      </c>
      <c r="M54" s="794">
        <v>74</v>
      </c>
      <c r="N54" s="614">
        <v>2407</v>
      </c>
      <c r="O54" s="167">
        <v>1497</v>
      </c>
      <c r="P54" s="162">
        <v>944</v>
      </c>
      <c r="Q54" s="794">
        <v>525</v>
      </c>
      <c r="R54" s="614">
        <v>1817</v>
      </c>
      <c r="S54" s="162">
        <v>805</v>
      </c>
      <c r="T54" s="168">
        <v>74</v>
      </c>
    </row>
    <row r="55" spans="1:20" ht="13.5" customHeight="1">
      <c r="A55" s="158" t="s">
        <v>581</v>
      </c>
      <c r="B55" s="161">
        <v>3632</v>
      </c>
      <c r="C55" s="162">
        <v>1072</v>
      </c>
      <c r="D55" s="162">
        <v>217</v>
      </c>
      <c r="E55" s="162">
        <v>551</v>
      </c>
      <c r="F55" s="168">
        <v>550</v>
      </c>
      <c r="G55" s="168">
        <v>1234</v>
      </c>
      <c r="H55" s="168">
        <v>782</v>
      </c>
      <c r="I55" s="162">
        <v>434</v>
      </c>
      <c r="J55" s="794">
        <v>558</v>
      </c>
      <c r="K55" s="799">
        <v>3169</v>
      </c>
      <c r="L55" s="162">
        <v>683</v>
      </c>
      <c r="M55" s="794">
        <v>70</v>
      </c>
      <c r="N55" s="614">
        <v>2052</v>
      </c>
      <c r="O55" s="167">
        <v>1231</v>
      </c>
      <c r="P55" s="162">
        <v>781</v>
      </c>
      <c r="Q55" s="794">
        <v>432</v>
      </c>
      <c r="R55" s="614">
        <v>1592</v>
      </c>
      <c r="S55" s="162">
        <v>683</v>
      </c>
      <c r="T55" s="168">
        <v>70</v>
      </c>
    </row>
    <row r="56" spans="1:20" ht="13.5" customHeight="1">
      <c r="A56" s="158" t="s">
        <v>582</v>
      </c>
      <c r="B56" s="161">
        <v>3144</v>
      </c>
      <c r="C56" s="162">
        <v>1261</v>
      </c>
      <c r="D56" s="162">
        <v>191</v>
      </c>
      <c r="E56" s="162">
        <v>519</v>
      </c>
      <c r="F56" s="168">
        <v>518</v>
      </c>
      <c r="G56" s="168">
        <v>815</v>
      </c>
      <c r="H56" s="168">
        <v>550</v>
      </c>
      <c r="I56" s="162">
        <v>248</v>
      </c>
      <c r="J56" s="794">
        <v>358</v>
      </c>
      <c r="K56" s="799">
        <v>2857</v>
      </c>
      <c r="L56" s="162">
        <v>473</v>
      </c>
      <c r="M56" s="794">
        <v>38</v>
      </c>
      <c r="N56" s="614">
        <v>1559</v>
      </c>
      <c r="O56" s="167">
        <v>813</v>
      </c>
      <c r="P56" s="162">
        <v>550</v>
      </c>
      <c r="Q56" s="794">
        <v>246</v>
      </c>
      <c r="R56" s="614">
        <v>1274</v>
      </c>
      <c r="S56" s="162">
        <v>473</v>
      </c>
      <c r="T56" s="168">
        <v>38</v>
      </c>
    </row>
    <row r="57" spans="1:20" ht="13.5" customHeight="1">
      <c r="A57" s="158" t="s">
        <v>583</v>
      </c>
      <c r="B57" s="161">
        <v>3244</v>
      </c>
      <c r="C57" s="162">
        <v>1872</v>
      </c>
      <c r="D57" s="162">
        <v>153</v>
      </c>
      <c r="E57" s="162">
        <v>361</v>
      </c>
      <c r="F57" s="168">
        <v>360</v>
      </c>
      <c r="G57" s="168">
        <v>532</v>
      </c>
      <c r="H57" s="168">
        <v>364</v>
      </c>
      <c r="I57" s="162">
        <v>145</v>
      </c>
      <c r="J57" s="794">
        <v>326</v>
      </c>
      <c r="K57" s="799">
        <v>3053</v>
      </c>
      <c r="L57" s="162">
        <v>290</v>
      </c>
      <c r="M57" s="794">
        <v>28</v>
      </c>
      <c r="N57" s="614">
        <v>1086</v>
      </c>
      <c r="O57" s="167">
        <v>531</v>
      </c>
      <c r="P57" s="162">
        <v>363</v>
      </c>
      <c r="Q57" s="794">
        <v>145</v>
      </c>
      <c r="R57" s="614">
        <v>896</v>
      </c>
      <c r="S57" s="162">
        <v>290</v>
      </c>
      <c r="T57" s="168">
        <v>28</v>
      </c>
    </row>
    <row r="58" spans="1:20" ht="13.5" customHeight="1">
      <c r="A58" s="158" t="s">
        <v>584</v>
      </c>
      <c r="B58" s="161">
        <v>3960</v>
      </c>
      <c r="C58" s="162">
        <v>2707</v>
      </c>
      <c r="D58" s="162">
        <v>139</v>
      </c>
      <c r="E58" s="162">
        <v>287</v>
      </c>
      <c r="F58" s="168">
        <v>287</v>
      </c>
      <c r="G58" s="168">
        <v>340</v>
      </c>
      <c r="H58" s="168">
        <v>233</v>
      </c>
      <c r="I58" s="162">
        <v>79</v>
      </c>
      <c r="J58" s="794">
        <v>487</v>
      </c>
      <c r="K58" s="799">
        <v>3864</v>
      </c>
      <c r="L58" s="162">
        <v>204</v>
      </c>
      <c r="M58" s="794">
        <v>12</v>
      </c>
      <c r="N58" s="614">
        <v>833</v>
      </c>
      <c r="O58" s="167">
        <v>340</v>
      </c>
      <c r="P58" s="162">
        <v>233</v>
      </c>
      <c r="Q58" s="794">
        <v>79</v>
      </c>
      <c r="R58" s="614">
        <v>737</v>
      </c>
      <c r="S58" s="162">
        <v>204</v>
      </c>
      <c r="T58" s="168">
        <v>12</v>
      </c>
    </row>
    <row r="59" spans="1:20" ht="13.5" customHeight="1">
      <c r="A59" s="158" t="s">
        <v>585</v>
      </c>
      <c r="B59" s="161">
        <v>3167</v>
      </c>
      <c r="C59" s="162">
        <v>2327</v>
      </c>
      <c r="D59" s="162">
        <v>105</v>
      </c>
      <c r="E59" s="162">
        <v>129</v>
      </c>
      <c r="F59" s="168">
        <v>129</v>
      </c>
      <c r="G59" s="168">
        <v>120</v>
      </c>
      <c r="H59" s="168">
        <v>67</v>
      </c>
      <c r="I59" s="162">
        <v>44</v>
      </c>
      <c r="J59" s="794">
        <v>486</v>
      </c>
      <c r="K59" s="799">
        <v>3118</v>
      </c>
      <c r="L59" s="162">
        <v>58</v>
      </c>
      <c r="M59" s="794">
        <v>4</v>
      </c>
      <c r="N59" s="614">
        <v>407</v>
      </c>
      <c r="O59" s="167">
        <v>120</v>
      </c>
      <c r="P59" s="162">
        <v>67</v>
      </c>
      <c r="Q59" s="794">
        <v>44</v>
      </c>
      <c r="R59" s="614">
        <v>358</v>
      </c>
      <c r="S59" s="162">
        <v>58</v>
      </c>
      <c r="T59" s="168">
        <v>4</v>
      </c>
    </row>
    <row r="60" spans="1:20" ht="13.5" customHeight="1">
      <c r="A60" s="158" t="s">
        <v>586</v>
      </c>
      <c r="B60" s="161">
        <v>2538</v>
      </c>
      <c r="C60" s="162">
        <v>1921</v>
      </c>
      <c r="D60" s="162">
        <v>46</v>
      </c>
      <c r="E60" s="162">
        <v>33</v>
      </c>
      <c r="F60" s="168">
        <v>33</v>
      </c>
      <c r="G60" s="168">
        <v>46</v>
      </c>
      <c r="H60" s="168">
        <v>22</v>
      </c>
      <c r="I60" s="162">
        <v>19</v>
      </c>
      <c r="J60" s="794">
        <v>492</v>
      </c>
      <c r="K60" s="799">
        <v>2510</v>
      </c>
      <c r="L60" s="163">
        <v>12</v>
      </c>
      <c r="M60" s="795">
        <v>1</v>
      </c>
      <c r="N60" s="614">
        <v>167</v>
      </c>
      <c r="O60" s="167">
        <v>46</v>
      </c>
      <c r="P60" s="162">
        <v>22</v>
      </c>
      <c r="Q60" s="794">
        <v>19</v>
      </c>
      <c r="R60" s="614">
        <v>139</v>
      </c>
      <c r="S60" s="163">
        <v>12</v>
      </c>
      <c r="T60" s="165">
        <v>1</v>
      </c>
    </row>
    <row r="61" spans="1:20" ht="13.5" customHeight="1">
      <c r="A61" s="657" t="s">
        <v>853</v>
      </c>
      <c r="B61" s="614">
        <v>3406</v>
      </c>
      <c r="C61" s="162">
        <v>2787</v>
      </c>
      <c r="D61" s="162">
        <v>34</v>
      </c>
      <c r="E61" s="162">
        <v>16</v>
      </c>
      <c r="F61" s="168">
        <v>16</v>
      </c>
      <c r="G61" s="168">
        <v>16</v>
      </c>
      <c r="H61" s="168">
        <v>8</v>
      </c>
      <c r="I61" s="162">
        <v>6</v>
      </c>
      <c r="J61" s="794">
        <v>553</v>
      </c>
      <c r="K61" s="799">
        <v>3399</v>
      </c>
      <c r="L61" s="163">
        <v>7</v>
      </c>
      <c r="M61" s="795" t="s">
        <v>373</v>
      </c>
      <c r="N61" s="614">
        <v>85</v>
      </c>
      <c r="O61" s="167">
        <v>16</v>
      </c>
      <c r="P61" s="162">
        <v>8</v>
      </c>
      <c r="Q61" s="794">
        <v>6</v>
      </c>
      <c r="R61" s="614">
        <v>78</v>
      </c>
      <c r="S61" s="163">
        <v>7</v>
      </c>
      <c r="T61" s="165" t="s">
        <v>373</v>
      </c>
    </row>
    <row r="62" spans="1:20" ht="13.5" customHeight="1">
      <c r="A62" s="615" t="s">
        <v>910</v>
      </c>
      <c r="B62" s="170">
        <v>1056</v>
      </c>
      <c r="C62" s="171" t="s">
        <v>373</v>
      </c>
      <c r="D62" s="171" t="s">
        <v>373</v>
      </c>
      <c r="E62" s="171" t="s">
        <v>373</v>
      </c>
      <c r="F62" s="171" t="s">
        <v>373</v>
      </c>
      <c r="G62" s="171" t="s">
        <v>373</v>
      </c>
      <c r="H62" s="171" t="s">
        <v>373</v>
      </c>
      <c r="I62" s="171" t="s">
        <v>373</v>
      </c>
      <c r="J62" s="797">
        <v>1056</v>
      </c>
      <c r="K62" s="800">
        <v>1056</v>
      </c>
      <c r="L62" s="171" t="s">
        <v>916</v>
      </c>
      <c r="M62" s="796" t="s">
        <v>373</v>
      </c>
      <c r="N62" s="792" t="s">
        <v>919</v>
      </c>
      <c r="O62" s="616" t="s">
        <v>919</v>
      </c>
      <c r="P62" s="616" t="s">
        <v>919</v>
      </c>
      <c r="Q62" s="796" t="s">
        <v>373</v>
      </c>
      <c r="R62" s="792" t="s">
        <v>373</v>
      </c>
      <c r="S62" s="171" t="s">
        <v>373</v>
      </c>
      <c r="T62" s="172" t="s">
        <v>373</v>
      </c>
    </row>
    <row r="63" spans="1:20" ht="13.5">
      <c r="A63" s="207" t="s">
        <v>1121</v>
      </c>
      <c r="J63" s="220"/>
      <c r="K63" s="207"/>
      <c r="L63" s="220"/>
      <c r="M63" s="220"/>
      <c r="N63" s="220"/>
      <c r="P63" s="103"/>
      <c r="Q63" s="103"/>
      <c r="R63" s="103"/>
      <c r="S63" s="103"/>
      <c r="T63" s="103"/>
    </row>
    <row r="64" spans="10:20" ht="13.5">
      <c r="J64" s="220"/>
      <c r="K64" s="220"/>
      <c r="L64" s="220"/>
      <c r="M64" s="220"/>
      <c r="N64" s="220"/>
      <c r="P64" s="103"/>
      <c r="Q64" s="103"/>
      <c r="R64" s="103"/>
      <c r="S64" s="103"/>
      <c r="T64" s="103"/>
    </row>
    <row r="65" spans="10:20" ht="13.5">
      <c r="J65" s="220"/>
      <c r="K65" s="220"/>
      <c r="L65" s="220"/>
      <c r="M65" s="220"/>
      <c r="N65" s="220"/>
      <c r="P65" s="103"/>
      <c r="Q65" s="103"/>
      <c r="R65" s="103"/>
      <c r="S65" s="103"/>
      <c r="T65" s="103"/>
    </row>
    <row r="66" spans="10:20" ht="13.5">
      <c r="J66" s="220"/>
      <c r="K66" s="220"/>
      <c r="L66" s="220"/>
      <c r="M66" s="220"/>
      <c r="N66" s="220"/>
      <c r="P66" s="103"/>
      <c r="Q66" s="103"/>
      <c r="R66" s="103"/>
      <c r="S66" s="103"/>
      <c r="T66" s="103"/>
    </row>
    <row r="67" spans="10:20" ht="13.5">
      <c r="J67" s="220"/>
      <c r="K67" s="220"/>
      <c r="L67" s="220"/>
      <c r="M67" s="220"/>
      <c r="N67" s="220"/>
      <c r="P67" s="103"/>
      <c r="Q67" s="103"/>
      <c r="R67" s="103"/>
      <c r="S67" s="103"/>
      <c r="T67" s="103"/>
    </row>
    <row r="68" spans="10:20" ht="13.5">
      <c r="J68" s="220"/>
      <c r="K68" s="220"/>
      <c r="L68" s="220"/>
      <c r="M68" s="220"/>
      <c r="N68" s="220"/>
      <c r="P68" s="103"/>
      <c r="Q68" s="103"/>
      <c r="R68" s="103"/>
      <c r="S68" s="103"/>
      <c r="T68" s="103"/>
    </row>
    <row r="69" spans="10:20" ht="13.5">
      <c r="J69" s="220"/>
      <c r="K69" s="220"/>
      <c r="L69" s="220"/>
      <c r="M69" s="220"/>
      <c r="N69" s="220"/>
      <c r="P69" s="103"/>
      <c r="Q69" s="103"/>
      <c r="R69" s="103"/>
      <c r="S69" s="103"/>
      <c r="T69" s="103"/>
    </row>
    <row r="70" spans="10:20" ht="13.5">
      <c r="J70" s="220"/>
      <c r="K70" s="220"/>
      <c r="L70" s="220"/>
      <c r="M70" s="220"/>
      <c r="N70" s="220"/>
      <c r="P70" s="103"/>
      <c r="Q70" s="103"/>
      <c r="R70" s="103"/>
      <c r="S70" s="103"/>
      <c r="T70" s="103"/>
    </row>
    <row r="71" spans="10:20" ht="13.5">
      <c r="J71" s="220"/>
      <c r="K71" s="220"/>
      <c r="L71" s="220"/>
      <c r="M71" s="220"/>
      <c r="N71" s="220"/>
      <c r="P71" s="103"/>
      <c r="Q71" s="103"/>
      <c r="R71" s="103"/>
      <c r="S71" s="103"/>
      <c r="T71" s="103"/>
    </row>
    <row r="72" spans="10:20" ht="13.5">
      <c r="J72" s="220"/>
      <c r="K72" s="220"/>
      <c r="L72" s="220"/>
      <c r="M72" s="220"/>
      <c r="N72" s="220"/>
      <c r="P72" s="103"/>
      <c r="Q72" s="103"/>
      <c r="R72" s="103"/>
      <c r="S72" s="103"/>
      <c r="T72" s="103"/>
    </row>
    <row r="73" spans="10:20" ht="13.5">
      <c r="J73" s="220"/>
      <c r="K73" s="220"/>
      <c r="L73" s="220"/>
      <c r="M73" s="220"/>
      <c r="N73" s="220"/>
      <c r="P73" s="103"/>
      <c r="Q73" s="103"/>
      <c r="R73" s="103"/>
      <c r="S73" s="103"/>
      <c r="T73" s="103"/>
    </row>
    <row r="74" spans="16:20" ht="13.5">
      <c r="P74" s="103"/>
      <c r="Q74" s="103"/>
      <c r="R74" s="103"/>
      <c r="S74" s="103"/>
      <c r="T74" s="103"/>
    </row>
    <row r="75" spans="16:20" ht="13.5">
      <c r="P75" s="103"/>
      <c r="Q75" s="103"/>
      <c r="R75" s="103"/>
      <c r="S75" s="103"/>
      <c r="T75" s="103"/>
    </row>
    <row r="76" spans="16:20" ht="13.5">
      <c r="P76" s="103"/>
      <c r="Q76" s="103"/>
      <c r="R76" s="103"/>
      <c r="S76" s="103"/>
      <c r="T76" s="103"/>
    </row>
    <row r="77" spans="16:20" ht="13.5">
      <c r="P77" s="103"/>
      <c r="Q77" s="103"/>
      <c r="R77" s="103"/>
      <c r="S77" s="103"/>
      <c r="T77" s="103"/>
    </row>
    <row r="78" spans="16:20" ht="13.5">
      <c r="P78" s="103"/>
      <c r="Q78" s="103"/>
      <c r="R78" s="103"/>
      <c r="S78" s="103"/>
      <c r="T78" s="103"/>
    </row>
    <row r="79" spans="16:20" ht="13.5">
      <c r="P79" s="103"/>
      <c r="Q79" s="103"/>
      <c r="R79" s="103"/>
      <c r="S79" s="103"/>
      <c r="T79" s="103"/>
    </row>
    <row r="80" spans="16:20" ht="13.5">
      <c r="P80" s="103"/>
      <c r="Q80" s="103"/>
      <c r="R80" s="103"/>
      <c r="S80" s="103"/>
      <c r="T80" s="103"/>
    </row>
    <row r="81" spans="16:20" ht="13.5">
      <c r="P81" s="103"/>
      <c r="Q81" s="103"/>
      <c r="R81" s="103"/>
      <c r="S81" s="103"/>
      <c r="T81" s="103"/>
    </row>
    <row r="82" spans="16:20" ht="13.5">
      <c r="P82" s="103"/>
      <c r="Q82" s="103"/>
      <c r="R82" s="103"/>
      <c r="S82" s="103"/>
      <c r="T82" s="103"/>
    </row>
    <row r="83" spans="16:20" ht="13.5">
      <c r="P83" s="103"/>
      <c r="Q83" s="103"/>
      <c r="R83" s="103"/>
      <c r="S83" s="103"/>
      <c r="T83" s="103"/>
    </row>
    <row r="84" spans="16:20" ht="13.5">
      <c r="P84" s="103"/>
      <c r="Q84" s="103"/>
      <c r="R84" s="103"/>
      <c r="S84" s="103"/>
      <c r="T84" s="103"/>
    </row>
    <row r="85" spans="16:20" ht="13.5">
      <c r="P85" s="103"/>
      <c r="Q85" s="103"/>
      <c r="R85" s="103"/>
      <c r="S85" s="103"/>
      <c r="T85" s="103"/>
    </row>
    <row r="86" spans="16:20" ht="13.5">
      <c r="P86" s="103"/>
      <c r="Q86" s="103"/>
      <c r="R86" s="103"/>
      <c r="S86" s="103"/>
      <c r="T86" s="103"/>
    </row>
    <row r="87" spans="16:20" ht="13.5">
      <c r="P87" s="103"/>
      <c r="Q87" s="103"/>
      <c r="R87" s="103"/>
      <c r="S87" s="103"/>
      <c r="T87" s="103"/>
    </row>
    <row r="88" spans="16:20" ht="13.5">
      <c r="P88" s="103"/>
      <c r="Q88" s="103"/>
      <c r="R88" s="103"/>
      <c r="S88" s="103"/>
      <c r="T88" s="103"/>
    </row>
    <row r="89" spans="16:20" ht="13.5">
      <c r="P89" s="103"/>
      <c r="Q89" s="103"/>
      <c r="R89" s="103"/>
      <c r="S89" s="103"/>
      <c r="T89" s="103"/>
    </row>
    <row r="90" spans="16:20" ht="13.5">
      <c r="P90" s="103"/>
      <c r="Q90" s="103"/>
      <c r="R90" s="103"/>
      <c r="S90" s="103"/>
      <c r="T90" s="103"/>
    </row>
    <row r="91" spans="16:20" ht="13.5">
      <c r="P91" s="103"/>
      <c r="Q91" s="103"/>
      <c r="R91" s="103"/>
      <c r="S91" s="103"/>
      <c r="T91" s="103"/>
    </row>
    <row r="92" spans="16:20" ht="13.5">
      <c r="P92" s="103"/>
      <c r="Q92" s="103"/>
      <c r="R92" s="103"/>
      <c r="S92" s="103"/>
      <c r="T92" s="103"/>
    </row>
    <row r="93" spans="16:20" ht="13.5">
      <c r="P93" s="103"/>
      <c r="Q93" s="103"/>
      <c r="R93" s="103"/>
      <c r="S93" s="103"/>
      <c r="T93" s="103"/>
    </row>
    <row r="94" spans="16:20" ht="13.5">
      <c r="P94" s="103"/>
      <c r="Q94" s="103"/>
      <c r="R94" s="103"/>
      <c r="S94" s="103"/>
      <c r="T94" s="103"/>
    </row>
    <row r="95" spans="16:20" ht="13.5">
      <c r="P95" s="103"/>
      <c r="Q95" s="103"/>
      <c r="R95" s="103"/>
      <c r="S95" s="103"/>
      <c r="T95" s="103"/>
    </row>
    <row r="96" spans="16:20" ht="13.5">
      <c r="P96" s="103"/>
      <c r="Q96" s="103"/>
      <c r="R96" s="103"/>
      <c r="S96" s="103"/>
      <c r="T96" s="103"/>
    </row>
    <row r="97" spans="16:20" ht="13.5">
      <c r="P97" s="103"/>
      <c r="Q97" s="103"/>
      <c r="R97" s="103"/>
      <c r="S97" s="103"/>
      <c r="T97" s="103"/>
    </row>
    <row r="98" spans="16:20" ht="13.5">
      <c r="P98" s="103"/>
      <c r="Q98" s="103"/>
      <c r="R98" s="103"/>
      <c r="S98" s="103"/>
      <c r="T98" s="103"/>
    </row>
    <row r="99" spans="16:20" ht="13.5">
      <c r="P99" s="103"/>
      <c r="Q99" s="103"/>
      <c r="R99" s="103"/>
      <c r="S99" s="103"/>
      <c r="T99" s="103"/>
    </row>
    <row r="100" spans="16:20" ht="13.5">
      <c r="P100" s="103"/>
      <c r="Q100" s="103"/>
      <c r="R100" s="103"/>
      <c r="S100" s="103"/>
      <c r="T100" s="103"/>
    </row>
    <row r="101" spans="16:20" ht="13.5">
      <c r="P101" s="103"/>
      <c r="Q101" s="103"/>
      <c r="R101" s="103"/>
      <c r="S101" s="103"/>
      <c r="T101" s="103"/>
    </row>
    <row r="102" spans="16:20" ht="13.5">
      <c r="P102" s="103"/>
      <c r="Q102" s="103"/>
      <c r="R102" s="103"/>
      <c r="S102" s="103"/>
      <c r="T102" s="103"/>
    </row>
  </sheetData>
  <sheetProtection/>
  <mergeCells count="24">
    <mergeCell ref="B6:B8"/>
    <mergeCell ref="A5:A8"/>
    <mergeCell ref="E6:E8"/>
    <mergeCell ref="C6:C8"/>
    <mergeCell ref="B5:J5"/>
    <mergeCell ref="G6:G8"/>
    <mergeCell ref="F7:F8"/>
    <mergeCell ref="K5:M5"/>
    <mergeCell ref="D6:D8"/>
    <mergeCell ref="H7:H8"/>
    <mergeCell ref="I7:I8"/>
    <mergeCell ref="J6:J8"/>
    <mergeCell ref="K6:K8"/>
    <mergeCell ref="L7:L8"/>
    <mergeCell ref="M7:M8"/>
    <mergeCell ref="R5:T5"/>
    <mergeCell ref="Q7:Q8"/>
    <mergeCell ref="N5:Q5"/>
    <mergeCell ref="N6:N8"/>
    <mergeCell ref="P7:P8"/>
    <mergeCell ref="O6:O8"/>
    <mergeCell ref="R6:R8"/>
    <mergeCell ref="S7:S8"/>
    <mergeCell ref="T7:T8"/>
  </mergeCells>
  <hyperlinks>
    <hyperlink ref="A1" location="'目次 '!A1" display="目次へ移動"/>
  </hyperlinks>
  <printOptions/>
  <pageMargins left="0.7874015748031497" right="0.7874015748031497" top="0.984251968503937" bottom="0.5905511811023623" header="0.5118110236220472" footer="0.31496062992125984"/>
  <pageSetup fitToWidth="0"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125" style="173" customWidth="1"/>
    <col min="2" max="4" width="8.375" style="173" customWidth="1"/>
    <col min="5" max="5" width="19.125" style="173" customWidth="1"/>
    <col min="6" max="8" width="8.375" style="173" customWidth="1"/>
    <col min="9" max="9" width="9.00390625" style="174" customWidth="1"/>
    <col min="10" max="16384" width="9.00390625" style="173" customWidth="1"/>
  </cols>
  <sheetData>
    <row r="1" ht="13.5">
      <c r="A1" s="1077" t="s">
        <v>1188</v>
      </c>
    </row>
    <row r="3" ht="13.5">
      <c r="A3" s="673" t="s">
        <v>1135</v>
      </c>
    </row>
    <row r="4" ht="6" customHeight="1"/>
    <row r="5" spans="1:8" ht="15.75" customHeight="1">
      <c r="A5" s="175" t="s">
        <v>846</v>
      </c>
      <c r="B5" s="175" t="s">
        <v>818</v>
      </c>
      <c r="C5" s="176" t="s">
        <v>103</v>
      </c>
      <c r="D5" s="177" t="s">
        <v>104</v>
      </c>
      <c r="E5" s="176" t="s">
        <v>846</v>
      </c>
      <c r="F5" s="175" t="s">
        <v>818</v>
      </c>
      <c r="G5" s="176" t="s">
        <v>103</v>
      </c>
      <c r="H5" s="177" t="s">
        <v>104</v>
      </c>
    </row>
    <row r="6" spans="1:10" ht="11.25" customHeight="1">
      <c r="A6" s="178" t="s">
        <v>1134</v>
      </c>
      <c r="B6" s="179"/>
      <c r="C6" s="180"/>
      <c r="D6" s="181"/>
      <c r="E6" s="629" t="s">
        <v>176</v>
      </c>
      <c r="F6" s="632">
        <f aca="true" t="shared" si="0" ref="F6:F61">SUM(G6:H6)</f>
        <v>205</v>
      </c>
      <c r="G6" s="634">
        <v>203</v>
      </c>
      <c r="H6" s="625">
        <v>2</v>
      </c>
      <c r="J6" s="183"/>
    </row>
    <row r="7" spans="1:10" ht="11.25" customHeight="1">
      <c r="A7" s="188" t="s">
        <v>1129</v>
      </c>
      <c r="B7" s="184">
        <f>SUM(C7:D7)</f>
        <v>41372</v>
      </c>
      <c r="C7" s="185">
        <v>37182</v>
      </c>
      <c r="D7" s="186">
        <v>4190</v>
      </c>
      <c r="E7" s="630" t="s">
        <v>177</v>
      </c>
      <c r="F7" s="633">
        <f t="shared" si="0"/>
        <v>715</v>
      </c>
      <c r="G7" s="635">
        <v>709</v>
      </c>
      <c r="H7" s="625">
        <v>6</v>
      </c>
      <c r="J7" s="183"/>
    </row>
    <row r="8" spans="1:10" ht="11.25" customHeight="1">
      <c r="A8" s="188" t="s">
        <v>1133</v>
      </c>
      <c r="B8" s="189"/>
      <c r="C8" s="190"/>
      <c r="D8" s="191"/>
      <c r="E8" s="630" t="s">
        <v>178</v>
      </c>
      <c r="F8" s="633">
        <f t="shared" si="0"/>
        <v>123</v>
      </c>
      <c r="G8" s="635">
        <v>123</v>
      </c>
      <c r="H8" s="623" t="s">
        <v>373</v>
      </c>
      <c r="J8" s="183"/>
    </row>
    <row r="9" spans="1:10" ht="11.25" customHeight="1">
      <c r="A9" s="188" t="s">
        <v>132</v>
      </c>
      <c r="B9" s="184">
        <f aca="true" t="shared" si="1" ref="B9:B14">SUM(C9:D9)</f>
        <v>10998</v>
      </c>
      <c r="C9" s="185">
        <v>10166</v>
      </c>
      <c r="D9" s="186">
        <v>832</v>
      </c>
      <c r="E9" s="630" t="s">
        <v>179</v>
      </c>
      <c r="F9" s="184">
        <f t="shared" si="0"/>
        <v>71</v>
      </c>
      <c r="G9" s="185">
        <v>71</v>
      </c>
      <c r="H9" s="195" t="s">
        <v>373</v>
      </c>
      <c r="J9" s="183"/>
    </row>
    <row r="10" spans="1:10" ht="11.25" customHeight="1">
      <c r="A10" s="192" t="s">
        <v>109</v>
      </c>
      <c r="B10" s="184">
        <f t="shared" si="1"/>
        <v>3275</v>
      </c>
      <c r="C10" s="185">
        <v>3275</v>
      </c>
      <c r="D10" s="193" t="s">
        <v>373</v>
      </c>
      <c r="E10" s="194" t="s">
        <v>180</v>
      </c>
      <c r="F10" s="184">
        <f t="shared" si="0"/>
        <v>178</v>
      </c>
      <c r="G10" s="185">
        <v>136</v>
      </c>
      <c r="H10" s="187">
        <v>42</v>
      </c>
      <c r="J10" s="183"/>
    </row>
    <row r="11" spans="1:10" ht="11.25" customHeight="1">
      <c r="A11" s="194" t="s">
        <v>110</v>
      </c>
      <c r="B11" s="184">
        <f t="shared" si="1"/>
        <v>7723</v>
      </c>
      <c r="C11" s="185">
        <v>6891</v>
      </c>
      <c r="D11" s="186">
        <v>832</v>
      </c>
      <c r="E11" s="194" t="s">
        <v>181</v>
      </c>
      <c r="F11" s="184">
        <f t="shared" si="0"/>
        <v>192</v>
      </c>
      <c r="G11" s="185">
        <v>192</v>
      </c>
      <c r="H11" s="195" t="s">
        <v>373</v>
      </c>
      <c r="J11" s="183"/>
    </row>
    <row r="12" spans="1:10" ht="11.25" customHeight="1">
      <c r="A12" s="188" t="s">
        <v>111</v>
      </c>
      <c r="B12" s="189"/>
      <c r="C12" s="190"/>
      <c r="D12" s="191"/>
      <c r="E12" s="194" t="s">
        <v>182</v>
      </c>
      <c r="F12" s="189">
        <f t="shared" si="0"/>
        <v>256</v>
      </c>
      <c r="G12" s="190">
        <v>251</v>
      </c>
      <c r="H12" s="644">
        <v>5</v>
      </c>
      <c r="J12" s="183"/>
    </row>
    <row r="13" spans="1:10" ht="11.25" customHeight="1">
      <c r="A13" s="188" t="s">
        <v>133</v>
      </c>
      <c r="B13" s="184">
        <f t="shared" si="1"/>
        <v>29131</v>
      </c>
      <c r="C13" s="185">
        <v>25971</v>
      </c>
      <c r="D13" s="186">
        <v>3160</v>
      </c>
      <c r="E13" s="182" t="s">
        <v>183</v>
      </c>
      <c r="F13" s="184">
        <f t="shared" si="0"/>
        <v>169</v>
      </c>
      <c r="G13" s="185">
        <v>151</v>
      </c>
      <c r="H13" s="187">
        <v>18</v>
      </c>
      <c r="J13" s="183"/>
    </row>
    <row r="14" spans="1:10" ht="11.25" customHeight="1">
      <c r="A14" s="188" t="s">
        <v>112</v>
      </c>
      <c r="B14" s="184">
        <f t="shared" si="1"/>
        <v>15890</v>
      </c>
      <c r="C14" s="185">
        <v>13744</v>
      </c>
      <c r="D14" s="186">
        <v>2146</v>
      </c>
      <c r="E14" s="182" t="s">
        <v>106</v>
      </c>
      <c r="F14" s="184">
        <f t="shared" si="0"/>
        <v>72</v>
      </c>
      <c r="G14" s="185">
        <v>71</v>
      </c>
      <c r="H14" s="187">
        <v>1</v>
      </c>
      <c r="J14" s="183"/>
    </row>
    <row r="15" spans="1:10" ht="11.25" customHeight="1">
      <c r="A15" s="194" t="s">
        <v>113</v>
      </c>
      <c r="B15" s="184">
        <f aca="true" t="shared" si="2" ref="B15:B45">SUM(C15:D15)</f>
        <v>9087</v>
      </c>
      <c r="C15" s="185">
        <v>7649</v>
      </c>
      <c r="D15" s="186">
        <v>1438</v>
      </c>
      <c r="E15" s="182" t="s">
        <v>184</v>
      </c>
      <c r="F15" s="184">
        <f t="shared" si="0"/>
        <v>32</v>
      </c>
      <c r="G15" s="185">
        <v>32</v>
      </c>
      <c r="H15" s="195" t="s">
        <v>373</v>
      </c>
      <c r="J15" s="183"/>
    </row>
    <row r="16" spans="1:10" ht="11.25" customHeight="1">
      <c r="A16" s="201" t="s">
        <v>137</v>
      </c>
      <c r="B16" s="184">
        <f t="shared" si="2"/>
        <v>3008</v>
      </c>
      <c r="C16" s="185">
        <v>2509</v>
      </c>
      <c r="D16" s="186">
        <v>499</v>
      </c>
      <c r="E16" s="182" t="s">
        <v>185</v>
      </c>
      <c r="F16" s="184">
        <f t="shared" si="0"/>
        <v>46</v>
      </c>
      <c r="G16" s="185">
        <v>38</v>
      </c>
      <c r="H16" s="187">
        <v>8</v>
      </c>
      <c r="J16" s="183"/>
    </row>
    <row r="17" spans="1:10" ht="11.25" customHeight="1">
      <c r="A17" s="201" t="s">
        <v>138</v>
      </c>
      <c r="B17" s="184">
        <f t="shared" si="2"/>
        <v>991</v>
      </c>
      <c r="C17" s="185">
        <v>691</v>
      </c>
      <c r="D17" s="186">
        <v>300</v>
      </c>
      <c r="E17" s="182" t="s">
        <v>186</v>
      </c>
      <c r="F17" s="184">
        <f t="shared" si="0"/>
        <v>92</v>
      </c>
      <c r="G17" s="185">
        <v>77</v>
      </c>
      <c r="H17" s="187">
        <v>15</v>
      </c>
      <c r="J17" s="183"/>
    </row>
    <row r="18" spans="1:10" ht="11.25" customHeight="1">
      <c r="A18" s="201" t="s">
        <v>139</v>
      </c>
      <c r="B18" s="184">
        <f t="shared" si="2"/>
        <v>493</v>
      </c>
      <c r="C18" s="185">
        <v>465</v>
      </c>
      <c r="D18" s="186">
        <v>28</v>
      </c>
      <c r="E18" s="182" t="s">
        <v>187</v>
      </c>
      <c r="F18" s="184">
        <f t="shared" si="0"/>
        <v>78</v>
      </c>
      <c r="G18" s="185">
        <v>73</v>
      </c>
      <c r="H18" s="187">
        <v>5</v>
      </c>
      <c r="J18" s="183"/>
    </row>
    <row r="19" spans="1:10" ht="11.25" customHeight="1">
      <c r="A19" s="201" t="s">
        <v>140</v>
      </c>
      <c r="B19" s="184">
        <f t="shared" si="2"/>
        <v>281</v>
      </c>
      <c r="C19" s="185">
        <v>198</v>
      </c>
      <c r="D19" s="186">
        <v>83</v>
      </c>
      <c r="E19" s="182" t="s">
        <v>188</v>
      </c>
      <c r="F19" s="184">
        <f t="shared" si="0"/>
        <v>63</v>
      </c>
      <c r="G19" s="185">
        <v>53</v>
      </c>
      <c r="H19" s="187">
        <v>10</v>
      </c>
      <c r="J19" s="183"/>
    </row>
    <row r="20" spans="1:10" ht="11.25" customHeight="1">
      <c r="A20" s="201" t="s">
        <v>141</v>
      </c>
      <c r="B20" s="184">
        <f t="shared" si="2"/>
        <v>300</v>
      </c>
      <c r="C20" s="185">
        <v>168</v>
      </c>
      <c r="D20" s="186">
        <v>132</v>
      </c>
      <c r="E20" s="182" t="s">
        <v>189</v>
      </c>
      <c r="F20" s="184">
        <f t="shared" si="0"/>
        <v>32</v>
      </c>
      <c r="G20" s="185">
        <v>32</v>
      </c>
      <c r="H20" s="195" t="s">
        <v>373</v>
      </c>
      <c r="J20" s="183"/>
    </row>
    <row r="21" spans="1:10" ht="11.25" customHeight="1">
      <c r="A21" s="201" t="s">
        <v>142</v>
      </c>
      <c r="B21" s="184">
        <f t="shared" si="2"/>
        <v>105</v>
      </c>
      <c r="C21" s="185">
        <v>92</v>
      </c>
      <c r="D21" s="186">
        <v>13</v>
      </c>
      <c r="E21" s="182" t="s">
        <v>190</v>
      </c>
      <c r="F21" s="184">
        <f t="shared" si="0"/>
        <v>52</v>
      </c>
      <c r="G21" s="185">
        <v>52</v>
      </c>
      <c r="H21" s="195" t="s">
        <v>373</v>
      </c>
      <c r="J21" s="183"/>
    </row>
    <row r="22" spans="1:10" ht="11.25" customHeight="1">
      <c r="A22" s="201" t="s">
        <v>143</v>
      </c>
      <c r="B22" s="184">
        <f t="shared" si="2"/>
        <v>172</v>
      </c>
      <c r="C22" s="185">
        <v>151</v>
      </c>
      <c r="D22" s="186">
        <v>21</v>
      </c>
      <c r="E22" s="182" t="s">
        <v>191</v>
      </c>
      <c r="F22" s="184">
        <f t="shared" si="0"/>
        <v>500</v>
      </c>
      <c r="G22" s="185">
        <v>487</v>
      </c>
      <c r="H22" s="187">
        <v>13</v>
      </c>
      <c r="J22" s="183"/>
    </row>
    <row r="23" spans="1:10" ht="11.25" customHeight="1">
      <c r="A23" s="201" t="s">
        <v>144</v>
      </c>
      <c r="B23" s="184">
        <f t="shared" si="2"/>
        <v>3423</v>
      </c>
      <c r="C23" s="185">
        <v>3129</v>
      </c>
      <c r="D23" s="186">
        <v>294</v>
      </c>
      <c r="E23" s="182" t="s">
        <v>192</v>
      </c>
      <c r="F23" s="184">
        <f t="shared" si="0"/>
        <v>47</v>
      </c>
      <c r="G23" s="185">
        <v>47</v>
      </c>
      <c r="H23" s="195" t="s">
        <v>373</v>
      </c>
      <c r="J23" s="183"/>
    </row>
    <row r="24" spans="1:10" ht="11.25" customHeight="1">
      <c r="A24" s="201" t="s">
        <v>145</v>
      </c>
      <c r="B24" s="184">
        <f t="shared" si="2"/>
        <v>314</v>
      </c>
      <c r="C24" s="185">
        <v>246</v>
      </c>
      <c r="D24" s="186">
        <v>68</v>
      </c>
      <c r="E24" s="182" t="s">
        <v>193</v>
      </c>
      <c r="F24" s="184">
        <f t="shared" si="0"/>
        <v>162</v>
      </c>
      <c r="G24" s="185">
        <v>159</v>
      </c>
      <c r="H24" s="187">
        <v>3</v>
      </c>
      <c r="J24" s="183"/>
    </row>
    <row r="25" spans="1:10" ht="11.25" customHeight="1">
      <c r="A25" s="194" t="s">
        <v>146</v>
      </c>
      <c r="B25" s="184">
        <f t="shared" si="2"/>
        <v>165</v>
      </c>
      <c r="C25" s="185">
        <v>151</v>
      </c>
      <c r="D25" s="186">
        <v>14</v>
      </c>
      <c r="E25" s="182" t="s">
        <v>194</v>
      </c>
      <c r="F25" s="184">
        <f t="shared" si="0"/>
        <v>37</v>
      </c>
      <c r="G25" s="185">
        <v>36</v>
      </c>
      <c r="H25" s="187">
        <v>1</v>
      </c>
      <c r="J25" s="183"/>
    </row>
    <row r="26" spans="1:10" ht="11.25" customHeight="1">
      <c r="A26" s="194" t="s">
        <v>147</v>
      </c>
      <c r="B26" s="184">
        <f t="shared" si="2"/>
        <v>1485</v>
      </c>
      <c r="C26" s="185">
        <v>1433</v>
      </c>
      <c r="D26" s="186">
        <v>52</v>
      </c>
      <c r="E26" s="182" t="s">
        <v>195</v>
      </c>
      <c r="F26" s="184">
        <f t="shared" si="0"/>
        <v>2916</v>
      </c>
      <c r="G26" s="185">
        <v>2861</v>
      </c>
      <c r="H26" s="187">
        <v>55</v>
      </c>
      <c r="J26" s="183"/>
    </row>
    <row r="27" spans="1:10" ht="11.25" customHeight="1">
      <c r="A27" s="194" t="s">
        <v>148</v>
      </c>
      <c r="B27" s="184">
        <f t="shared" si="2"/>
        <v>226</v>
      </c>
      <c r="C27" s="185">
        <v>212</v>
      </c>
      <c r="D27" s="186">
        <v>14</v>
      </c>
      <c r="E27" s="182" t="s">
        <v>196</v>
      </c>
      <c r="F27" s="184">
        <f t="shared" si="0"/>
        <v>2736</v>
      </c>
      <c r="G27" s="185">
        <v>2703</v>
      </c>
      <c r="H27" s="187">
        <v>33</v>
      </c>
      <c r="J27" s="183"/>
    </row>
    <row r="28" spans="1:10" ht="11.25" customHeight="1">
      <c r="A28" s="194" t="s">
        <v>149</v>
      </c>
      <c r="B28" s="184">
        <f t="shared" si="2"/>
        <v>3921</v>
      </c>
      <c r="C28" s="185">
        <v>3402</v>
      </c>
      <c r="D28" s="186">
        <v>519</v>
      </c>
      <c r="E28" s="182" t="s">
        <v>114</v>
      </c>
      <c r="F28" s="184">
        <f t="shared" si="0"/>
        <v>173</v>
      </c>
      <c r="G28" s="185">
        <v>159</v>
      </c>
      <c r="H28" s="195">
        <v>14</v>
      </c>
      <c r="J28" s="183"/>
    </row>
    <row r="29" spans="1:10" ht="11.25" customHeight="1">
      <c r="A29" s="194" t="s">
        <v>927</v>
      </c>
      <c r="B29" s="184">
        <f t="shared" si="2"/>
        <v>8</v>
      </c>
      <c r="C29" s="185">
        <v>8</v>
      </c>
      <c r="D29" s="193" t="s">
        <v>373</v>
      </c>
      <c r="E29" s="182" t="s">
        <v>115</v>
      </c>
      <c r="F29" s="184">
        <f t="shared" si="0"/>
        <v>12</v>
      </c>
      <c r="G29" s="185">
        <v>12</v>
      </c>
      <c r="H29" s="751" t="s">
        <v>373</v>
      </c>
      <c r="J29" s="183"/>
    </row>
    <row r="30" spans="1:10" ht="11.25" customHeight="1">
      <c r="A30" s="194" t="s">
        <v>150</v>
      </c>
      <c r="B30" s="184">
        <f t="shared" si="2"/>
        <v>250</v>
      </c>
      <c r="C30" s="185">
        <v>239</v>
      </c>
      <c r="D30" s="186">
        <v>11</v>
      </c>
      <c r="E30" s="182" t="s">
        <v>116</v>
      </c>
      <c r="F30" s="184">
        <f t="shared" si="0"/>
        <v>281</v>
      </c>
      <c r="G30" s="185">
        <v>246</v>
      </c>
      <c r="H30" s="187">
        <v>35</v>
      </c>
      <c r="J30" s="183"/>
    </row>
    <row r="31" spans="1:10" ht="11.25" customHeight="1">
      <c r="A31" s="194" t="s">
        <v>928</v>
      </c>
      <c r="B31" s="184">
        <f t="shared" si="2"/>
        <v>7</v>
      </c>
      <c r="C31" s="185">
        <v>6</v>
      </c>
      <c r="D31" s="186">
        <v>1</v>
      </c>
      <c r="E31" s="182" t="s">
        <v>117</v>
      </c>
      <c r="F31" s="184">
        <f t="shared" si="0"/>
        <v>54</v>
      </c>
      <c r="G31" s="185">
        <v>50</v>
      </c>
      <c r="H31" s="187">
        <v>4</v>
      </c>
      <c r="J31" s="183"/>
    </row>
    <row r="32" spans="1:10" ht="11.25" customHeight="1">
      <c r="A32" s="194" t="s">
        <v>151</v>
      </c>
      <c r="B32" s="184">
        <f t="shared" si="2"/>
        <v>91</v>
      </c>
      <c r="C32" s="185">
        <v>82</v>
      </c>
      <c r="D32" s="186">
        <v>9</v>
      </c>
      <c r="E32" s="182" t="s">
        <v>118</v>
      </c>
      <c r="F32" s="184">
        <f t="shared" si="0"/>
        <v>417</v>
      </c>
      <c r="G32" s="185">
        <v>317</v>
      </c>
      <c r="H32" s="195">
        <v>100</v>
      </c>
      <c r="J32" s="183"/>
    </row>
    <row r="33" spans="1:10" ht="11.25" customHeight="1">
      <c r="A33" s="194" t="s">
        <v>929</v>
      </c>
      <c r="B33" s="184">
        <f t="shared" si="2"/>
        <v>9</v>
      </c>
      <c r="C33" s="185">
        <v>9</v>
      </c>
      <c r="D33" s="193" t="s">
        <v>373</v>
      </c>
      <c r="E33" s="182" t="s">
        <v>119</v>
      </c>
      <c r="F33" s="184">
        <f t="shared" si="0"/>
        <v>14</v>
      </c>
      <c r="G33" s="185">
        <v>14</v>
      </c>
      <c r="H33" s="751" t="s">
        <v>373</v>
      </c>
      <c r="J33" s="183"/>
    </row>
    <row r="34" spans="1:10" ht="11.25" customHeight="1">
      <c r="A34" s="194" t="s">
        <v>152</v>
      </c>
      <c r="B34" s="184">
        <f t="shared" si="2"/>
        <v>297</v>
      </c>
      <c r="C34" s="185">
        <v>250</v>
      </c>
      <c r="D34" s="186">
        <v>47</v>
      </c>
      <c r="E34" s="182" t="s">
        <v>120</v>
      </c>
      <c r="F34" s="184">
        <f t="shared" si="0"/>
        <v>200</v>
      </c>
      <c r="G34" s="185">
        <v>132</v>
      </c>
      <c r="H34" s="187">
        <v>68</v>
      </c>
      <c r="J34" s="183"/>
    </row>
    <row r="35" spans="1:10" ht="11.25" customHeight="1">
      <c r="A35" s="194" t="s">
        <v>153</v>
      </c>
      <c r="B35" s="184">
        <f t="shared" si="2"/>
        <v>29</v>
      </c>
      <c r="C35" s="185">
        <v>28</v>
      </c>
      <c r="D35" s="186">
        <v>1</v>
      </c>
      <c r="E35" s="182" t="s">
        <v>121</v>
      </c>
      <c r="F35" s="184">
        <f t="shared" si="0"/>
        <v>49</v>
      </c>
      <c r="G35" s="185">
        <v>49</v>
      </c>
      <c r="H35" s="751" t="s">
        <v>373</v>
      </c>
      <c r="J35" s="183"/>
    </row>
    <row r="36" spans="1:10" ht="11.25" customHeight="1">
      <c r="A36" s="194" t="s">
        <v>154</v>
      </c>
      <c r="B36" s="184">
        <f t="shared" si="2"/>
        <v>43</v>
      </c>
      <c r="C36" s="185">
        <v>34</v>
      </c>
      <c r="D36" s="186">
        <v>9</v>
      </c>
      <c r="E36" s="182" t="s">
        <v>122</v>
      </c>
      <c r="F36" s="184">
        <f t="shared" si="0"/>
        <v>88</v>
      </c>
      <c r="G36" s="185">
        <v>52</v>
      </c>
      <c r="H36" s="187">
        <v>36</v>
      </c>
      <c r="J36" s="183"/>
    </row>
    <row r="37" spans="1:10" ht="11.25" customHeight="1">
      <c r="A37" s="194" t="s">
        <v>155</v>
      </c>
      <c r="B37" s="184">
        <f t="shared" si="2"/>
        <v>53</v>
      </c>
      <c r="C37" s="185">
        <v>53</v>
      </c>
      <c r="D37" s="193" t="s">
        <v>373</v>
      </c>
      <c r="E37" s="182" t="s">
        <v>123</v>
      </c>
      <c r="F37" s="184">
        <f t="shared" si="0"/>
        <v>157</v>
      </c>
      <c r="G37" s="185">
        <v>133</v>
      </c>
      <c r="H37" s="187">
        <v>24</v>
      </c>
      <c r="J37" s="183"/>
    </row>
    <row r="38" spans="1:10" ht="11.25" customHeight="1">
      <c r="A38" s="194" t="s">
        <v>930</v>
      </c>
      <c r="B38" s="184">
        <f t="shared" si="2"/>
        <v>13</v>
      </c>
      <c r="C38" s="185">
        <v>13</v>
      </c>
      <c r="D38" s="193" t="s">
        <v>933</v>
      </c>
      <c r="E38" s="182" t="s">
        <v>124</v>
      </c>
      <c r="F38" s="184">
        <f t="shared" si="0"/>
        <v>61</v>
      </c>
      <c r="G38" s="185">
        <v>61</v>
      </c>
      <c r="H38" s="751" t="s">
        <v>373</v>
      </c>
      <c r="J38" s="183"/>
    </row>
    <row r="39" spans="1:10" ht="11.25" customHeight="1">
      <c r="A39" s="194" t="s">
        <v>156</v>
      </c>
      <c r="B39" s="184">
        <f t="shared" si="2"/>
        <v>102</v>
      </c>
      <c r="C39" s="185">
        <v>76</v>
      </c>
      <c r="D39" s="193">
        <v>26</v>
      </c>
      <c r="E39" s="182" t="s">
        <v>125</v>
      </c>
      <c r="F39" s="184">
        <f t="shared" si="0"/>
        <v>30</v>
      </c>
      <c r="G39" s="185">
        <v>29</v>
      </c>
      <c r="H39" s="195">
        <v>1</v>
      </c>
      <c r="J39" s="183"/>
    </row>
    <row r="40" spans="1:8" ht="11.25" customHeight="1">
      <c r="A40" s="194" t="s">
        <v>157</v>
      </c>
      <c r="B40" s="184">
        <f t="shared" si="2"/>
        <v>8</v>
      </c>
      <c r="C40" s="185">
        <v>8</v>
      </c>
      <c r="D40" s="193" t="s">
        <v>373</v>
      </c>
      <c r="E40" s="182" t="s">
        <v>197</v>
      </c>
      <c r="F40" s="184">
        <f aca="true" t="shared" si="3" ref="F40:F45">SUM(G40:H40)</f>
        <v>43</v>
      </c>
      <c r="G40" s="185">
        <v>31</v>
      </c>
      <c r="H40" s="187">
        <v>12</v>
      </c>
    </row>
    <row r="41" spans="1:8" ht="11.25" customHeight="1">
      <c r="A41" s="197" t="s">
        <v>931</v>
      </c>
      <c r="B41" s="184">
        <f t="shared" si="2"/>
        <v>8</v>
      </c>
      <c r="C41" s="185">
        <v>8</v>
      </c>
      <c r="D41" s="193" t="s">
        <v>925</v>
      </c>
      <c r="E41" s="196" t="s">
        <v>198</v>
      </c>
      <c r="F41" s="184">
        <f t="shared" si="3"/>
        <v>22</v>
      </c>
      <c r="G41" s="185">
        <v>22</v>
      </c>
      <c r="H41" s="751" t="s">
        <v>373</v>
      </c>
    </row>
    <row r="42" spans="1:8" ht="11.25" customHeight="1">
      <c r="A42" s="197" t="s">
        <v>932</v>
      </c>
      <c r="B42" s="184">
        <f t="shared" si="2"/>
        <v>6</v>
      </c>
      <c r="C42" s="185">
        <v>6</v>
      </c>
      <c r="D42" s="193" t="s">
        <v>934</v>
      </c>
      <c r="E42" s="182" t="s">
        <v>199</v>
      </c>
      <c r="F42" s="184">
        <f t="shared" si="3"/>
        <v>44</v>
      </c>
      <c r="G42" s="185">
        <v>36</v>
      </c>
      <c r="H42" s="187">
        <v>8</v>
      </c>
    </row>
    <row r="43" spans="1:8" ht="11.25" customHeight="1">
      <c r="A43" s="194" t="s">
        <v>221</v>
      </c>
      <c r="B43" s="184">
        <f t="shared" si="2"/>
        <v>15</v>
      </c>
      <c r="C43" s="185">
        <v>14</v>
      </c>
      <c r="D43" s="193">
        <v>1</v>
      </c>
      <c r="E43" s="182" t="s">
        <v>200</v>
      </c>
      <c r="F43" s="184">
        <f t="shared" si="3"/>
        <v>21</v>
      </c>
      <c r="G43" s="185">
        <v>18</v>
      </c>
      <c r="H43" s="187">
        <v>3</v>
      </c>
    </row>
    <row r="44" spans="1:8" ht="11.25" customHeight="1">
      <c r="A44" s="194" t="s">
        <v>158</v>
      </c>
      <c r="B44" s="184">
        <f t="shared" si="2"/>
        <v>15</v>
      </c>
      <c r="C44" s="185">
        <v>13</v>
      </c>
      <c r="D44" s="193">
        <v>2</v>
      </c>
      <c r="E44" s="182" t="s">
        <v>201</v>
      </c>
      <c r="F44" s="184">
        <f t="shared" si="3"/>
        <v>55</v>
      </c>
      <c r="G44" s="185">
        <v>46</v>
      </c>
      <c r="H44" s="187">
        <v>9</v>
      </c>
    </row>
    <row r="45" spans="1:8" ht="11.25" customHeight="1">
      <c r="A45" s="194" t="s">
        <v>256</v>
      </c>
      <c r="B45" s="184">
        <f t="shared" si="2"/>
        <v>9</v>
      </c>
      <c r="C45" s="185">
        <v>9</v>
      </c>
      <c r="D45" s="623" t="s">
        <v>373</v>
      </c>
      <c r="E45" s="182" t="s">
        <v>202</v>
      </c>
      <c r="F45" s="184">
        <f t="shared" si="3"/>
        <v>17</v>
      </c>
      <c r="G45" s="185">
        <v>11</v>
      </c>
      <c r="H45" s="195">
        <v>6</v>
      </c>
    </row>
    <row r="46" spans="1:8" ht="11.25" customHeight="1">
      <c r="A46" s="194" t="s">
        <v>126</v>
      </c>
      <c r="B46" s="185">
        <f>B14-SUM(B15,B25:B45)</f>
        <v>43</v>
      </c>
      <c r="C46" s="185">
        <f>C14-SUM(C15,C25:C45)</f>
        <v>41</v>
      </c>
      <c r="D46" s="439">
        <f>D14-SUM(D15,D25:D45)</f>
        <v>2</v>
      </c>
      <c r="E46" s="182" t="s">
        <v>1130</v>
      </c>
      <c r="F46" s="184">
        <f t="shared" si="0"/>
        <v>8</v>
      </c>
      <c r="G46" s="185">
        <v>7</v>
      </c>
      <c r="H46" s="187">
        <v>1</v>
      </c>
    </row>
    <row r="47" spans="1:9" ht="11.25" customHeight="1">
      <c r="A47" s="194"/>
      <c r="B47" s="184"/>
      <c r="C47" s="185"/>
      <c r="D47" s="186"/>
      <c r="E47" s="182" t="s">
        <v>127</v>
      </c>
      <c r="F47" s="184">
        <f aca="true" t="shared" si="4" ref="F47:F54">SUM(G47:H47)</f>
        <v>92</v>
      </c>
      <c r="G47" s="185">
        <v>92</v>
      </c>
      <c r="H47" s="751" t="s">
        <v>373</v>
      </c>
      <c r="I47" s="173"/>
    </row>
    <row r="48" spans="1:9" ht="11.25" customHeight="1">
      <c r="A48" s="188" t="s">
        <v>134</v>
      </c>
      <c r="B48" s="184">
        <f aca="true" t="shared" si="5" ref="B48:B73">SUM(C48:D48)</f>
        <v>12665</v>
      </c>
      <c r="C48" s="185">
        <v>11695</v>
      </c>
      <c r="D48" s="186">
        <v>970</v>
      </c>
      <c r="E48" s="182" t="s">
        <v>128</v>
      </c>
      <c r="F48" s="184">
        <f t="shared" si="4"/>
        <v>47</v>
      </c>
      <c r="G48" s="185">
        <v>42</v>
      </c>
      <c r="H48" s="187">
        <v>5</v>
      </c>
      <c r="I48" s="173"/>
    </row>
    <row r="49" spans="1:9" ht="11.25" customHeight="1">
      <c r="A49" s="194" t="s">
        <v>222</v>
      </c>
      <c r="B49" s="184">
        <f t="shared" si="5"/>
        <v>3</v>
      </c>
      <c r="C49" s="185">
        <v>3</v>
      </c>
      <c r="D49" s="193" t="s">
        <v>373</v>
      </c>
      <c r="E49" s="182" t="s">
        <v>206</v>
      </c>
      <c r="F49" s="184">
        <f t="shared" si="4"/>
        <v>13</v>
      </c>
      <c r="G49" s="185">
        <v>10</v>
      </c>
      <c r="H49" s="195">
        <v>3</v>
      </c>
      <c r="I49" s="173"/>
    </row>
    <row r="50" spans="1:9" ht="11.25" customHeight="1">
      <c r="A50" s="194" t="s">
        <v>159</v>
      </c>
      <c r="B50" s="184">
        <f t="shared" si="5"/>
        <v>15</v>
      </c>
      <c r="C50" s="185">
        <v>14</v>
      </c>
      <c r="D50" s="186">
        <v>1</v>
      </c>
      <c r="E50" s="182" t="s">
        <v>203</v>
      </c>
      <c r="F50" s="184">
        <f t="shared" si="4"/>
        <v>228</v>
      </c>
      <c r="G50" s="185">
        <v>167</v>
      </c>
      <c r="H50" s="195">
        <v>61</v>
      </c>
      <c r="I50" s="173"/>
    </row>
    <row r="51" spans="1:9" ht="11.25" customHeight="1">
      <c r="A51" s="197" t="s">
        <v>160</v>
      </c>
      <c r="B51" s="184">
        <f t="shared" si="5"/>
        <v>148</v>
      </c>
      <c r="C51" s="198">
        <v>130</v>
      </c>
      <c r="D51" s="186">
        <v>18</v>
      </c>
      <c r="E51" s="182" t="s">
        <v>204</v>
      </c>
      <c r="F51" s="184">
        <f t="shared" si="4"/>
        <v>8</v>
      </c>
      <c r="G51" s="185">
        <v>8</v>
      </c>
      <c r="H51" s="751" t="s">
        <v>373</v>
      </c>
      <c r="I51" s="173"/>
    </row>
    <row r="52" spans="1:9" ht="11.25" customHeight="1">
      <c r="A52" s="194" t="s">
        <v>135</v>
      </c>
      <c r="B52" s="184">
        <f t="shared" si="5"/>
        <v>144</v>
      </c>
      <c r="C52" s="185">
        <v>128</v>
      </c>
      <c r="D52" s="186">
        <v>16</v>
      </c>
      <c r="E52" s="182" t="s">
        <v>205</v>
      </c>
      <c r="F52" s="184">
        <f t="shared" si="4"/>
        <v>11</v>
      </c>
      <c r="G52" s="185">
        <v>8</v>
      </c>
      <c r="H52" s="195">
        <v>3</v>
      </c>
      <c r="I52" s="173"/>
    </row>
    <row r="53" spans="1:9" ht="11.25" customHeight="1">
      <c r="A53" s="194" t="s">
        <v>129</v>
      </c>
      <c r="B53" s="184">
        <f>B51-B52</f>
        <v>4</v>
      </c>
      <c r="C53" s="185">
        <f>C51-C52</f>
        <v>2</v>
      </c>
      <c r="D53" s="186">
        <f>D51-D52</f>
        <v>2</v>
      </c>
      <c r="E53" s="182" t="s">
        <v>207</v>
      </c>
      <c r="F53" s="184">
        <f t="shared" si="4"/>
        <v>15</v>
      </c>
      <c r="G53" s="185">
        <v>10</v>
      </c>
      <c r="H53" s="195">
        <v>5</v>
      </c>
      <c r="I53" s="173"/>
    </row>
    <row r="54" spans="1:9" ht="11.25" customHeight="1">
      <c r="A54" s="194" t="s">
        <v>161</v>
      </c>
      <c r="B54" s="184">
        <f t="shared" si="5"/>
        <v>20</v>
      </c>
      <c r="C54" s="185">
        <v>14</v>
      </c>
      <c r="D54" s="186">
        <v>6</v>
      </c>
      <c r="E54" s="196" t="s">
        <v>208</v>
      </c>
      <c r="F54" s="184">
        <f t="shared" si="4"/>
        <v>10</v>
      </c>
      <c r="G54" s="185">
        <v>10</v>
      </c>
      <c r="H54" s="751" t="s">
        <v>373</v>
      </c>
      <c r="I54" s="173"/>
    </row>
    <row r="55" spans="1:9" ht="11.25" customHeight="1">
      <c r="A55" s="194" t="s">
        <v>162</v>
      </c>
      <c r="B55" s="184">
        <f t="shared" si="5"/>
        <v>12</v>
      </c>
      <c r="C55" s="185">
        <v>10</v>
      </c>
      <c r="D55" s="186">
        <v>2</v>
      </c>
      <c r="E55" s="196" t="s">
        <v>1131</v>
      </c>
      <c r="F55" s="184">
        <f t="shared" si="0"/>
        <v>9</v>
      </c>
      <c r="G55" s="185">
        <v>9</v>
      </c>
      <c r="H55" s="751" t="s">
        <v>373</v>
      </c>
      <c r="I55" s="173"/>
    </row>
    <row r="56" spans="1:9" ht="11.25" customHeight="1">
      <c r="A56" s="194" t="s">
        <v>136</v>
      </c>
      <c r="B56" s="184">
        <f>B54-B55</f>
        <v>8</v>
      </c>
      <c r="C56" s="185">
        <f>C54-C55</f>
        <v>4</v>
      </c>
      <c r="D56" s="186">
        <f>D54-D55</f>
        <v>4</v>
      </c>
      <c r="E56" s="182" t="s">
        <v>209</v>
      </c>
      <c r="F56" s="184">
        <f t="shared" si="0"/>
        <v>9</v>
      </c>
      <c r="G56" s="185">
        <v>6</v>
      </c>
      <c r="H56" s="187">
        <v>3</v>
      </c>
      <c r="I56" s="173"/>
    </row>
    <row r="57" spans="1:9" ht="11.25" customHeight="1">
      <c r="A57" s="194" t="s">
        <v>163</v>
      </c>
      <c r="B57" s="184">
        <f t="shared" si="5"/>
        <v>34</v>
      </c>
      <c r="C57" s="185">
        <v>30</v>
      </c>
      <c r="D57" s="186">
        <v>4</v>
      </c>
      <c r="E57" s="194" t="s">
        <v>136</v>
      </c>
      <c r="F57" s="968">
        <f>B70-B71-SUM(F28:F56)</f>
        <v>52</v>
      </c>
      <c r="G57" s="635">
        <f>C70-C71-SUM(G28:G56)</f>
        <v>46</v>
      </c>
      <c r="H57" s="969">
        <f>D70-D71-SUM(H28:H56)</f>
        <v>6</v>
      </c>
      <c r="I57" s="631"/>
    </row>
    <row r="58" spans="1:9" ht="11.25" customHeight="1">
      <c r="A58" s="194" t="s">
        <v>164</v>
      </c>
      <c r="B58" s="184">
        <f t="shared" si="5"/>
        <v>26</v>
      </c>
      <c r="C58" s="185">
        <v>25</v>
      </c>
      <c r="D58" s="186">
        <v>1</v>
      </c>
      <c r="E58" s="182" t="s">
        <v>210</v>
      </c>
      <c r="F58" s="184">
        <f t="shared" si="0"/>
        <v>100</v>
      </c>
      <c r="G58" s="185">
        <v>56</v>
      </c>
      <c r="H58" s="195">
        <v>44</v>
      </c>
      <c r="I58" s="173"/>
    </row>
    <row r="59" spans="1:9" ht="11.25" customHeight="1">
      <c r="A59" s="194" t="s">
        <v>136</v>
      </c>
      <c r="B59" s="184">
        <f>B57-B58</f>
        <v>8</v>
      </c>
      <c r="C59" s="185">
        <f>C57-C58</f>
        <v>5</v>
      </c>
      <c r="D59" s="186">
        <f>D57-D58</f>
        <v>3</v>
      </c>
      <c r="E59" s="182" t="s">
        <v>211</v>
      </c>
      <c r="F59" s="184">
        <f t="shared" si="0"/>
        <v>52</v>
      </c>
      <c r="G59" s="202">
        <v>25</v>
      </c>
      <c r="H59" s="187">
        <v>27</v>
      </c>
      <c r="I59" s="173"/>
    </row>
    <row r="60" spans="1:9" ht="11.25" customHeight="1">
      <c r="A60" s="194" t="s">
        <v>130</v>
      </c>
      <c r="B60" s="184">
        <f t="shared" si="5"/>
        <v>12</v>
      </c>
      <c r="C60" s="185">
        <v>12</v>
      </c>
      <c r="D60" s="193" t="s">
        <v>373</v>
      </c>
      <c r="E60" s="182" t="s">
        <v>1132</v>
      </c>
      <c r="F60" s="184">
        <f t="shared" si="0"/>
        <v>12</v>
      </c>
      <c r="G60" s="202">
        <v>6</v>
      </c>
      <c r="H60" s="187">
        <v>6</v>
      </c>
      <c r="I60" s="173"/>
    </row>
    <row r="61" spans="1:9" ht="11.25" customHeight="1">
      <c r="A61" s="194" t="s">
        <v>165</v>
      </c>
      <c r="B61" s="184">
        <f t="shared" si="5"/>
        <v>89</v>
      </c>
      <c r="C61" s="185">
        <v>69</v>
      </c>
      <c r="D61" s="186">
        <v>20</v>
      </c>
      <c r="E61" s="182" t="s">
        <v>212</v>
      </c>
      <c r="F61" s="184">
        <f t="shared" si="0"/>
        <v>8</v>
      </c>
      <c r="G61" s="202">
        <v>2</v>
      </c>
      <c r="H61" s="187">
        <v>6</v>
      </c>
      <c r="I61" s="173"/>
    </row>
    <row r="62" spans="1:9" ht="11.25" customHeight="1">
      <c r="A62" s="194" t="s">
        <v>166</v>
      </c>
      <c r="B62" s="184">
        <f t="shared" si="5"/>
        <v>36</v>
      </c>
      <c r="C62" s="185">
        <v>29</v>
      </c>
      <c r="D62" s="186">
        <v>7</v>
      </c>
      <c r="E62" s="194" t="s">
        <v>136</v>
      </c>
      <c r="F62" s="185">
        <f>F58-SUM(F59:F61)</f>
        <v>28</v>
      </c>
      <c r="G62" s="185">
        <f>G58-SUM(G59:G61)</f>
        <v>23</v>
      </c>
      <c r="H62" s="187">
        <f>H58-SUM(H59:H61)</f>
        <v>5</v>
      </c>
      <c r="I62" s="631"/>
    </row>
    <row r="63" spans="1:9" ht="11.25" customHeight="1">
      <c r="A63" s="194" t="s">
        <v>167</v>
      </c>
      <c r="B63" s="184">
        <f t="shared" si="5"/>
        <v>29</v>
      </c>
      <c r="C63" s="185">
        <v>16</v>
      </c>
      <c r="D63" s="186">
        <v>13</v>
      </c>
      <c r="E63" s="182" t="s">
        <v>213</v>
      </c>
      <c r="F63" s="184">
        <f>SUM(G63:H63)</f>
        <v>39</v>
      </c>
      <c r="G63" s="185">
        <v>34</v>
      </c>
      <c r="H63" s="187">
        <v>5</v>
      </c>
      <c r="I63" s="173"/>
    </row>
    <row r="64" spans="1:9" ht="11.25" customHeight="1">
      <c r="A64" s="194" t="s">
        <v>136</v>
      </c>
      <c r="B64" s="185">
        <f>B61-SUM(B62:B63)</f>
        <v>24</v>
      </c>
      <c r="C64" s="185">
        <f>C61-SUM(C62:C63)</f>
        <v>24</v>
      </c>
      <c r="D64" s="193" t="s">
        <v>935</v>
      </c>
      <c r="E64" s="182" t="s">
        <v>214</v>
      </c>
      <c r="F64" s="184">
        <f>SUM(G64:H64)</f>
        <v>28</v>
      </c>
      <c r="G64" s="185">
        <v>24</v>
      </c>
      <c r="H64" s="195">
        <v>4</v>
      </c>
      <c r="I64" s="173"/>
    </row>
    <row r="65" spans="1:9" ht="11.25" customHeight="1">
      <c r="A65" s="194" t="s">
        <v>168</v>
      </c>
      <c r="B65" s="184">
        <f t="shared" si="5"/>
        <v>671</v>
      </c>
      <c r="C65" s="185">
        <v>446</v>
      </c>
      <c r="D65" s="186">
        <v>225</v>
      </c>
      <c r="E65" s="194" t="s">
        <v>136</v>
      </c>
      <c r="F65" s="968">
        <f>F63-F64</f>
        <v>11</v>
      </c>
      <c r="G65" s="635">
        <f>G63-G64</f>
        <v>10</v>
      </c>
      <c r="H65" s="969">
        <f>H63-H64</f>
        <v>1</v>
      </c>
      <c r="I65" s="631"/>
    </row>
    <row r="66" spans="1:9" ht="11.25" customHeight="1">
      <c r="A66" s="199" t="s">
        <v>169</v>
      </c>
      <c r="B66" s="184">
        <f t="shared" si="5"/>
        <v>561</v>
      </c>
      <c r="C66" s="185">
        <v>365</v>
      </c>
      <c r="D66" s="186">
        <v>196</v>
      </c>
      <c r="E66" s="194" t="s">
        <v>215</v>
      </c>
      <c r="F66" s="184">
        <f>SUM(G66:H66)</f>
        <v>27</v>
      </c>
      <c r="G66" s="185">
        <v>21</v>
      </c>
      <c r="H66" s="187">
        <v>6</v>
      </c>
      <c r="I66" s="631"/>
    </row>
    <row r="67" spans="1:9" ht="11.25" customHeight="1">
      <c r="A67" s="194" t="s">
        <v>170</v>
      </c>
      <c r="B67" s="184">
        <f t="shared" si="5"/>
        <v>30</v>
      </c>
      <c r="C67" s="185">
        <v>28</v>
      </c>
      <c r="D67" s="186">
        <v>2</v>
      </c>
      <c r="E67" s="194" t="s">
        <v>216</v>
      </c>
      <c r="F67" s="184">
        <f>SUM(G67:H67)</f>
        <v>17</v>
      </c>
      <c r="G67" s="185">
        <v>15</v>
      </c>
      <c r="H67" s="195">
        <v>2</v>
      </c>
      <c r="I67" s="631"/>
    </row>
    <row r="68" spans="1:8" ht="11.25" customHeight="1">
      <c r="A68" s="194" t="s">
        <v>171</v>
      </c>
      <c r="B68" s="184">
        <f t="shared" si="5"/>
        <v>42</v>
      </c>
      <c r="C68" s="185">
        <v>19</v>
      </c>
      <c r="D68" s="186">
        <v>23</v>
      </c>
      <c r="E68" s="194" t="s">
        <v>136</v>
      </c>
      <c r="F68" s="968">
        <f>F66-F67</f>
        <v>10</v>
      </c>
      <c r="G68" s="635">
        <f>G66-G67</f>
        <v>6</v>
      </c>
      <c r="H68" s="969">
        <f>H66-H67</f>
        <v>4</v>
      </c>
    </row>
    <row r="69" spans="1:8" ht="11.25" customHeight="1">
      <c r="A69" s="194" t="s">
        <v>136</v>
      </c>
      <c r="B69" s="184">
        <f>B65-SUM(B66:B68)</f>
        <v>38</v>
      </c>
      <c r="C69" s="185">
        <f>C65-SUM(C66:C68)</f>
        <v>34</v>
      </c>
      <c r="D69" s="186">
        <f>D65-SUM(D66:D68)</f>
        <v>4</v>
      </c>
      <c r="E69" s="194" t="s">
        <v>217</v>
      </c>
      <c r="F69" s="184">
        <f>SUM(G69:H69)</f>
        <v>13</v>
      </c>
      <c r="G69" s="185">
        <v>11</v>
      </c>
      <c r="H69" s="195">
        <v>2</v>
      </c>
    </row>
    <row r="70" spans="1:8" ht="11.25" customHeight="1">
      <c r="A70" s="194" t="s">
        <v>172</v>
      </c>
      <c r="B70" s="184">
        <f t="shared" si="5"/>
        <v>11405</v>
      </c>
      <c r="C70" s="185">
        <v>10780</v>
      </c>
      <c r="D70" s="186">
        <v>625</v>
      </c>
      <c r="E70" s="194" t="s">
        <v>219</v>
      </c>
      <c r="F70" s="184">
        <f>SUM(G70:H70)</f>
        <v>8</v>
      </c>
      <c r="G70" s="185">
        <v>6</v>
      </c>
      <c r="H70" s="195">
        <v>2</v>
      </c>
    </row>
    <row r="71" spans="1:8" ht="11.25" customHeight="1">
      <c r="A71" s="194" t="s">
        <v>173</v>
      </c>
      <c r="B71" s="184">
        <f t="shared" si="5"/>
        <v>9165</v>
      </c>
      <c r="C71" s="185">
        <v>8947</v>
      </c>
      <c r="D71" s="186">
        <v>218</v>
      </c>
      <c r="E71" s="194" t="s">
        <v>220</v>
      </c>
      <c r="F71" s="184">
        <f>SUM(G71:H71)</f>
        <v>8</v>
      </c>
      <c r="G71" s="185">
        <v>8</v>
      </c>
      <c r="H71" s="751" t="s">
        <v>373</v>
      </c>
    </row>
    <row r="72" spans="1:8" ht="11.25" customHeight="1">
      <c r="A72" s="194" t="s">
        <v>174</v>
      </c>
      <c r="B72" s="184">
        <f t="shared" si="5"/>
        <v>104</v>
      </c>
      <c r="C72" s="185">
        <v>104</v>
      </c>
      <c r="D72" s="193" t="s">
        <v>936</v>
      </c>
      <c r="E72" s="194" t="s">
        <v>218</v>
      </c>
      <c r="F72" s="184">
        <f>SUM(G72:H72)</f>
        <v>8</v>
      </c>
      <c r="G72" s="185">
        <v>6</v>
      </c>
      <c r="H72" s="195">
        <v>2</v>
      </c>
    </row>
    <row r="73" spans="1:8" ht="11.25" customHeight="1">
      <c r="A73" s="626" t="s">
        <v>175</v>
      </c>
      <c r="B73" s="627">
        <f t="shared" si="5"/>
        <v>287</v>
      </c>
      <c r="C73" s="628">
        <v>286</v>
      </c>
      <c r="D73" s="636">
        <v>1</v>
      </c>
      <c r="E73" s="637" t="s">
        <v>131</v>
      </c>
      <c r="F73" s="638">
        <f>B48-SUM(B49,B50,B51,B54,B57,B60,B61,B65,B70,F58,F63,F66,F69,F70,F71,F72)</f>
        <v>65</v>
      </c>
      <c r="G73" s="639">
        <f>C48-SUM(C49,C50,C51,C54,C57,C60,C61,C65,C70,G58,G63,G66,G70,G69,G71,G72)</f>
        <v>55</v>
      </c>
      <c r="H73" s="640">
        <f>D48-SUM(D49,D50,D51,D54,D57,D60,D61,D65,D70,H58,H63,H66,H70,H69,H71,H72)</f>
        <v>10</v>
      </c>
    </row>
    <row r="74" spans="1:8" ht="11.25" customHeight="1">
      <c r="A74" s="641" t="s">
        <v>1127</v>
      </c>
      <c r="B74" s="439"/>
      <c r="C74" s="185"/>
      <c r="D74" s="643"/>
      <c r="E74" s="642"/>
      <c r="H74" s="631"/>
    </row>
    <row r="75" spans="1:8" ht="11.25" customHeight="1">
      <c r="A75" s="624" t="s">
        <v>1128</v>
      </c>
      <c r="B75" s="625"/>
      <c r="C75" s="625"/>
      <c r="D75" s="625"/>
      <c r="H75" s="631"/>
    </row>
    <row r="76" spans="1:8" ht="11.25" customHeight="1">
      <c r="A76" s="624"/>
      <c r="B76" s="625"/>
      <c r="C76" s="625"/>
      <c r="D76" s="623"/>
      <c r="H76" s="631"/>
    </row>
    <row r="77" spans="1:8" ht="11.25">
      <c r="A77" s="624"/>
      <c r="B77" s="625"/>
      <c r="C77" s="625"/>
      <c r="D77" s="623"/>
      <c r="E77" s="631"/>
      <c r="F77" s="631"/>
      <c r="G77" s="631"/>
      <c r="H77" s="631"/>
    </row>
    <row r="78" spans="1:4" ht="11.25">
      <c r="A78" s="631"/>
      <c r="B78" s="631"/>
      <c r="C78" s="631"/>
      <c r="D78" s="631"/>
    </row>
    <row r="80" ht="11.25">
      <c r="A80" s="200"/>
    </row>
    <row r="81" ht="11.25">
      <c r="A81" s="200"/>
    </row>
    <row r="82" ht="11.25">
      <c r="A82" s="200"/>
    </row>
    <row r="83" ht="11.25">
      <c r="A83" s="200"/>
    </row>
    <row r="84" ht="11.25">
      <c r="A84" s="200"/>
    </row>
    <row r="85" ht="11.25">
      <c r="A85" s="200"/>
    </row>
    <row r="86" ht="11.25">
      <c r="A86" s="200"/>
    </row>
    <row r="87" ht="11.25">
      <c r="A87" s="200"/>
    </row>
    <row r="88" ht="11.25">
      <c r="A88" s="200"/>
    </row>
    <row r="89" ht="11.25">
      <c r="A89" s="200"/>
    </row>
    <row r="90" ht="11.25">
      <c r="A90" s="200"/>
    </row>
    <row r="91" ht="11.25">
      <c r="A91" s="200"/>
    </row>
    <row r="92" ht="11.25">
      <c r="A92" s="200"/>
    </row>
    <row r="93" ht="11.25">
      <c r="A93" s="200"/>
    </row>
    <row r="94" ht="11.25">
      <c r="A94" s="200"/>
    </row>
    <row r="95" ht="11.25">
      <c r="A95" s="200"/>
    </row>
    <row r="96" ht="11.25">
      <c r="A96" s="200"/>
    </row>
    <row r="97" ht="11.25">
      <c r="A97" s="200"/>
    </row>
    <row r="98" ht="11.25">
      <c r="A98" s="200"/>
    </row>
    <row r="99" ht="11.25">
      <c r="A99" s="200"/>
    </row>
    <row r="100" ht="11.25">
      <c r="A100" s="200"/>
    </row>
    <row r="101" ht="11.25">
      <c r="A101" s="200"/>
    </row>
    <row r="102" ht="11.25">
      <c r="A102" s="200"/>
    </row>
    <row r="103" ht="11.25">
      <c r="A103" s="200"/>
    </row>
    <row r="104" ht="11.25">
      <c r="A104" s="200"/>
    </row>
    <row r="105" ht="11.25">
      <c r="A105" s="200"/>
    </row>
    <row r="106" ht="11.25">
      <c r="A106" s="200"/>
    </row>
  </sheetData>
  <sheetProtection/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fitToHeight="1" fitToWidth="1" horizontalDpi="600" verticalDpi="600" orientation="portrait" paperSize="9" scale="95" r:id="rId1"/>
  <rowBreaks count="1" manualBreakCount="1">
    <brk id="73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223" customWidth="1"/>
    <col min="2" max="4" width="7.625" style="207" customWidth="1"/>
    <col min="5" max="5" width="20.625" style="207" customWidth="1"/>
    <col min="6" max="8" width="7.625" style="207" customWidth="1"/>
    <col min="9" max="16384" width="9.00390625" style="207" customWidth="1"/>
  </cols>
  <sheetData>
    <row r="1" ht="13.5">
      <c r="A1" s="1077" t="s">
        <v>1188</v>
      </c>
    </row>
    <row r="3" spans="1:8" ht="13.5">
      <c r="A3" s="674" t="s">
        <v>1136</v>
      </c>
      <c r="B3" s="206"/>
      <c r="C3" s="206"/>
      <c r="D3" s="206"/>
      <c r="E3" s="206"/>
      <c r="F3" s="206"/>
      <c r="G3" s="206"/>
      <c r="H3" s="206"/>
    </row>
    <row r="4" spans="1:8" ht="6" customHeight="1">
      <c r="A4" s="208"/>
      <c r="B4" s="206"/>
      <c r="C4" s="206"/>
      <c r="D4" s="206"/>
      <c r="E4" s="206"/>
      <c r="F4" s="206"/>
      <c r="G4" s="206"/>
      <c r="H4" s="206"/>
    </row>
    <row r="5" spans="1:8" ht="13.5" customHeight="1">
      <c r="A5" s="203" t="s">
        <v>846</v>
      </c>
      <c r="B5" s="203" t="s">
        <v>818</v>
      </c>
      <c r="C5" s="204" t="s">
        <v>223</v>
      </c>
      <c r="D5" s="205" t="s">
        <v>104</v>
      </c>
      <c r="E5" s="204" t="s">
        <v>846</v>
      </c>
      <c r="F5" s="203" t="s">
        <v>818</v>
      </c>
      <c r="G5" s="204" t="s">
        <v>103</v>
      </c>
      <c r="H5" s="205" t="s">
        <v>104</v>
      </c>
    </row>
    <row r="6" spans="1:8" s="132" customFormat="1" ht="13.5" customHeight="1">
      <c r="A6" s="209" t="s">
        <v>1140</v>
      </c>
      <c r="B6" s="210"/>
      <c r="C6" s="211"/>
      <c r="D6" s="212"/>
      <c r="E6" s="213" t="s">
        <v>1155</v>
      </c>
      <c r="F6" s="215">
        <f>SUM(G6:H6)</f>
        <v>21</v>
      </c>
      <c r="G6" s="216">
        <v>21</v>
      </c>
      <c r="H6" s="217" t="s">
        <v>373</v>
      </c>
    </row>
    <row r="7" spans="1:8" s="132" customFormat="1" ht="13.5" customHeight="1">
      <c r="A7" s="970" t="s">
        <v>1141</v>
      </c>
      <c r="B7" s="215">
        <f>SUM(C7:D7)</f>
        <v>28279</v>
      </c>
      <c r="C7" s="216">
        <v>24356</v>
      </c>
      <c r="D7" s="219">
        <v>3923</v>
      </c>
      <c r="E7" s="213" t="s">
        <v>265</v>
      </c>
      <c r="F7" s="215">
        <f>SUM(G7:H7)</f>
        <v>26</v>
      </c>
      <c r="G7" s="216">
        <v>23</v>
      </c>
      <c r="H7" s="217">
        <v>3</v>
      </c>
    </row>
    <row r="8" spans="1:8" s="132" customFormat="1" ht="13.5" customHeight="1">
      <c r="A8" s="218" t="s">
        <v>1137</v>
      </c>
      <c r="B8" s="215"/>
      <c r="C8" s="216"/>
      <c r="D8" s="219"/>
      <c r="E8" s="213" t="s">
        <v>266</v>
      </c>
      <c r="F8" s="215">
        <f aca="true" t="shared" si="0" ref="F8:F37">SUM(G8:H8)</f>
        <v>30</v>
      </c>
      <c r="G8" s="216">
        <v>30</v>
      </c>
      <c r="H8" s="217" t="s">
        <v>373</v>
      </c>
    </row>
    <row r="9" spans="1:8" s="132" customFormat="1" ht="13.5" customHeight="1">
      <c r="A9" s="218" t="s">
        <v>224</v>
      </c>
      <c r="B9" s="215">
        <f>SUM(C9:D9)</f>
        <v>10998</v>
      </c>
      <c r="C9" s="216">
        <v>10166</v>
      </c>
      <c r="D9" s="219">
        <v>832</v>
      </c>
      <c r="E9" s="213" t="s">
        <v>267</v>
      </c>
      <c r="F9" s="215">
        <f t="shared" si="0"/>
        <v>17</v>
      </c>
      <c r="G9" s="216">
        <v>14</v>
      </c>
      <c r="H9" s="217">
        <v>3</v>
      </c>
    </row>
    <row r="10" spans="1:8" s="132" customFormat="1" ht="13.5" customHeight="1">
      <c r="A10" s="209" t="s">
        <v>225</v>
      </c>
      <c r="B10" s="215">
        <f>SUM(C10:D10)</f>
        <v>3275</v>
      </c>
      <c r="C10" s="216">
        <v>3275</v>
      </c>
      <c r="D10" s="752" t="s">
        <v>373</v>
      </c>
      <c r="E10" s="213" t="s">
        <v>268</v>
      </c>
      <c r="F10" s="215">
        <f t="shared" si="0"/>
        <v>27</v>
      </c>
      <c r="G10" s="216">
        <v>22</v>
      </c>
      <c r="H10" s="217">
        <v>5</v>
      </c>
    </row>
    <row r="11" spans="1:8" s="132" customFormat="1" ht="13.5" customHeight="1">
      <c r="A11" s="218" t="s">
        <v>226</v>
      </c>
      <c r="B11" s="215">
        <f>SUM(C11:D11)</f>
        <v>7723</v>
      </c>
      <c r="C11" s="216">
        <v>6891</v>
      </c>
      <c r="D11" s="219">
        <v>832</v>
      </c>
      <c r="E11" s="213" t="s">
        <v>269</v>
      </c>
      <c r="F11" s="215">
        <f t="shared" si="0"/>
        <v>15</v>
      </c>
      <c r="G11" s="216">
        <v>14</v>
      </c>
      <c r="H11" s="217">
        <v>1</v>
      </c>
    </row>
    <row r="12" spans="1:8" s="132" customFormat="1" ht="13.5" customHeight="1">
      <c r="A12" s="218" t="s">
        <v>230</v>
      </c>
      <c r="B12" s="215"/>
      <c r="C12" s="216"/>
      <c r="D12" s="219"/>
      <c r="E12" s="213" t="s">
        <v>270</v>
      </c>
      <c r="F12" s="215">
        <f t="shared" si="0"/>
        <v>85</v>
      </c>
      <c r="G12" s="216">
        <v>82</v>
      </c>
      <c r="H12" s="217">
        <v>3</v>
      </c>
    </row>
    <row r="13" spans="1:8" s="132" customFormat="1" ht="13.5" customHeight="1">
      <c r="A13" s="218" t="s">
        <v>227</v>
      </c>
      <c r="B13" s="215">
        <f>SUM(C13:D13)</f>
        <v>15462</v>
      </c>
      <c r="C13" s="216">
        <v>12613</v>
      </c>
      <c r="D13" s="219">
        <v>2849</v>
      </c>
      <c r="E13" s="213" t="s">
        <v>271</v>
      </c>
      <c r="F13" s="215">
        <f t="shared" si="0"/>
        <v>47</v>
      </c>
      <c r="G13" s="216">
        <v>43</v>
      </c>
      <c r="H13" s="217">
        <v>4</v>
      </c>
    </row>
    <row r="14" spans="1:8" s="132" customFormat="1" ht="13.5" customHeight="1">
      <c r="A14" s="218" t="s">
        <v>228</v>
      </c>
      <c r="B14" s="215">
        <f aca="true" t="shared" si="1" ref="B14:B41">SUM(C14:D14)</f>
        <v>13280</v>
      </c>
      <c r="C14" s="216">
        <v>10664</v>
      </c>
      <c r="D14" s="219">
        <v>2616</v>
      </c>
      <c r="E14" s="213" t="s">
        <v>272</v>
      </c>
      <c r="F14" s="215">
        <f t="shared" si="0"/>
        <v>14</v>
      </c>
      <c r="G14" s="216">
        <v>14</v>
      </c>
      <c r="H14" s="217" t="s">
        <v>373</v>
      </c>
    </row>
    <row r="15" spans="1:8" s="132" customFormat="1" ht="13.5" customHeight="1">
      <c r="A15" s="218" t="s">
        <v>113</v>
      </c>
      <c r="B15" s="215">
        <f t="shared" si="1"/>
        <v>5929</v>
      </c>
      <c r="C15" s="216">
        <v>4753</v>
      </c>
      <c r="D15" s="219">
        <v>1176</v>
      </c>
      <c r="E15" s="213" t="s">
        <v>273</v>
      </c>
      <c r="F15" s="215">
        <f t="shared" si="0"/>
        <v>16</v>
      </c>
      <c r="G15" s="216">
        <v>16</v>
      </c>
      <c r="H15" s="217" t="s">
        <v>373</v>
      </c>
    </row>
    <row r="16" spans="1:8" s="132" customFormat="1" ht="13.5" customHeight="1">
      <c r="A16" s="218" t="s">
        <v>232</v>
      </c>
      <c r="B16" s="215">
        <f t="shared" si="1"/>
        <v>2794</v>
      </c>
      <c r="C16" s="216">
        <v>2282</v>
      </c>
      <c r="D16" s="219">
        <v>512</v>
      </c>
      <c r="E16" s="213" t="s">
        <v>274</v>
      </c>
      <c r="F16" s="215">
        <f t="shared" si="0"/>
        <v>16</v>
      </c>
      <c r="G16" s="216">
        <v>14</v>
      </c>
      <c r="H16" s="217">
        <v>2</v>
      </c>
    </row>
    <row r="17" spans="1:8" s="132" customFormat="1" ht="13.5" customHeight="1">
      <c r="A17" s="218" t="s">
        <v>233</v>
      </c>
      <c r="B17" s="215">
        <f t="shared" si="1"/>
        <v>940</v>
      </c>
      <c r="C17" s="216">
        <v>667</v>
      </c>
      <c r="D17" s="219">
        <v>273</v>
      </c>
      <c r="E17" s="213" t="s">
        <v>275</v>
      </c>
      <c r="F17" s="215">
        <f t="shared" si="0"/>
        <v>43</v>
      </c>
      <c r="G17" s="216">
        <v>39</v>
      </c>
      <c r="H17" s="217">
        <v>4</v>
      </c>
    </row>
    <row r="18" spans="1:8" s="132" customFormat="1" ht="13.5" customHeight="1">
      <c r="A18" s="218" t="s">
        <v>234</v>
      </c>
      <c r="B18" s="215">
        <f t="shared" si="1"/>
        <v>243</v>
      </c>
      <c r="C18" s="216">
        <v>202</v>
      </c>
      <c r="D18" s="219">
        <v>41</v>
      </c>
      <c r="E18" s="213" t="s">
        <v>276</v>
      </c>
      <c r="F18" s="215">
        <f t="shared" si="0"/>
        <v>26</v>
      </c>
      <c r="G18" s="216">
        <v>24</v>
      </c>
      <c r="H18" s="217">
        <v>2</v>
      </c>
    </row>
    <row r="19" spans="1:8" s="132" customFormat="1" ht="13.5" customHeight="1">
      <c r="A19" s="218" t="s">
        <v>235</v>
      </c>
      <c r="B19" s="215">
        <f t="shared" si="1"/>
        <v>164</v>
      </c>
      <c r="C19" s="216">
        <v>136</v>
      </c>
      <c r="D19" s="219">
        <v>28</v>
      </c>
      <c r="E19" s="213" t="s">
        <v>277</v>
      </c>
      <c r="F19" s="215">
        <f t="shared" si="0"/>
        <v>15</v>
      </c>
      <c r="G19" s="216">
        <v>13</v>
      </c>
      <c r="H19" s="217">
        <v>2</v>
      </c>
    </row>
    <row r="20" spans="1:8" s="132" customFormat="1" ht="13.5" customHeight="1">
      <c r="A20" s="218" t="s">
        <v>236</v>
      </c>
      <c r="B20" s="215">
        <f t="shared" si="1"/>
        <v>306</v>
      </c>
      <c r="C20" s="216">
        <v>264</v>
      </c>
      <c r="D20" s="219">
        <v>42</v>
      </c>
      <c r="E20" s="213" t="s">
        <v>278</v>
      </c>
      <c r="F20" s="215">
        <f t="shared" si="0"/>
        <v>12</v>
      </c>
      <c r="G20" s="216">
        <v>10</v>
      </c>
      <c r="H20" s="217">
        <v>2</v>
      </c>
    </row>
    <row r="21" spans="1:8" s="132" customFormat="1" ht="13.5" customHeight="1">
      <c r="A21" s="218" t="s">
        <v>237</v>
      </c>
      <c r="B21" s="215">
        <f t="shared" si="1"/>
        <v>355</v>
      </c>
      <c r="C21" s="216">
        <v>315</v>
      </c>
      <c r="D21" s="219">
        <v>40</v>
      </c>
      <c r="E21" s="213" t="s">
        <v>279</v>
      </c>
      <c r="F21" s="215">
        <f t="shared" si="0"/>
        <v>8</v>
      </c>
      <c r="G21" s="216">
        <v>8</v>
      </c>
      <c r="H21" s="217" t="s">
        <v>373</v>
      </c>
    </row>
    <row r="22" spans="1:8" s="132" customFormat="1" ht="13.5" customHeight="1">
      <c r="A22" s="218" t="s">
        <v>238</v>
      </c>
      <c r="B22" s="215">
        <f t="shared" si="1"/>
        <v>389</v>
      </c>
      <c r="C22" s="216">
        <v>310</v>
      </c>
      <c r="D22" s="219">
        <v>79</v>
      </c>
      <c r="E22" s="213" t="s">
        <v>280</v>
      </c>
      <c r="F22" s="215">
        <f t="shared" si="0"/>
        <v>108</v>
      </c>
      <c r="G22" s="216">
        <v>104</v>
      </c>
      <c r="H22" s="217">
        <v>4</v>
      </c>
    </row>
    <row r="23" spans="1:8" s="132" customFormat="1" ht="13.5" customHeight="1">
      <c r="A23" s="218" t="s">
        <v>239</v>
      </c>
      <c r="B23" s="215">
        <f t="shared" si="1"/>
        <v>497</v>
      </c>
      <c r="C23" s="216">
        <v>374</v>
      </c>
      <c r="D23" s="219">
        <v>123</v>
      </c>
      <c r="E23" s="213" t="s">
        <v>281</v>
      </c>
      <c r="F23" s="215">
        <f t="shared" si="0"/>
        <v>27</v>
      </c>
      <c r="G23" s="216">
        <v>24</v>
      </c>
      <c r="H23" s="217">
        <v>3</v>
      </c>
    </row>
    <row r="24" spans="1:8" s="132" customFormat="1" ht="13.5" customHeight="1">
      <c r="A24" s="218" t="s">
        <v>240</v>
      </c>
      <c r="B24" s="215">
        <f t="shared" si="1"/>
        <v>241</v>
      </c>
      <c r="C24" s="216">
        <v>203</v>
      </c>
      <c r="D24" s="219">
        <v>38</v>
      </c>
      <c r="E24" s="213" t="s">
        <v>282</v>
      </c>
      <c r="F24" s="215">
        <f t="shared" si="0"/>
        <v>17</v>
      </c>
      <c r="G24" s="216">
        <v>14</v>
      </c>
      <c r="H24" s="217">
        <v>3</v>
      </c>
    </row>
    <row r="25" spans="1:8" s="132" customFormat="1" ht="13.5" customHeight="1">
      <c r="A25" s="218" t="s">
        <v>241</v>
      </c>
      <c r="B25" s="215">
        <f t="shared" si="1"/>
        <v>127</v>
      </c>
      <c r="C25" s="216">
        <v>92</v>
      </c>
      <c r="D25" s="219">
        <v>35</v>
      </c>
      <c r="E25" s="213" t="s">
        <v>283</v>
      </c>
      <c r="F25" s="215">
        <f t="shared" si="0"/>
        <v>26</v>
      </c>
      <c r="G25" s="216">
        <v>23</v>
      </c>
      <c r="H25" s="217">
        <v>3</v>
      </c>
    </row>
    <row r="26" spans="1:8" s="132" customFormat="1" ht="13.5" customHeight="1">
      <c r="A26" s="218" t="s">
        <v>242</v>
      </c>
      <c r="B26" s="215">
        <f t="shared" si="1"/>
        <v>1106</v>
      </c>
      <c r="C26" s="216">
        <v>885</v>
      </c>
      <c r="D26" s="219">
        <v>221</v>
      </c>
      <c r="E26" s="213" t="s">
        <v>284</v>
      </c>
      <c r="F26" s="215">
        <f t="shared" si="0"/>
        <v>72</v>
      </c>
      <c r="G26" s="216">
        <v>65</v>
      </c>
      <c r="H26" s="217">
        <v>7</v>
      </c>
    </row>
    <row r="27" spans="1:8" s="132" customFormat="1" ht="13.5" customHeight="1">
      <c r="A27" s="218" t="s">
        <v>243</v>
      </c>
      <c r="B27" s="215">
        <f t="shared" si="1"/>
        <v>327</v>
      </c>
      <c r="C27" s="216">
        <v>278</v>
      </c>
      <c r="D27" s="219">
        <v>49</v>
      </c>
      <c r="E27" s="213" t="s">
        <v>285</v>
      </c>
      <c r="F27" s="215">
        <f t="shared" si="0"/>
        <v>36</v>
      </c>
      <c r="G27" s="216">
        <v>34</v>
      </c>
      <c r="H27" s="217">
        <v>2</v>
      </c>
    </row>
    <row r="28" spans="1:8" s="132" customFormat="1" ht="13.5" customHeight="1">
      <c r="A28" s="218" t="s">
        <v>244</v>
      </c>
      <c r="B28" s="215">
        <f t="shared" si="1"/>
        <v>4273</v>
      </c>
      <c r="C28" s="216">
        <v>3518</v>
      </c>
      <c r="D28" s="219">
        <v>755</v>
      </c>
      <c r="E28" s="213" t="s">
        <v>286</v>
      </c>
      <c r="F28" s="215">
        <f t="shared" si="0"/>
        <v>100</v>
      </c>
      <c r="G28" s="216">
        <v>84</v>
      </c>
      <c r="H28" s="217">
        <v>16</v>
      </c>
    </row>
    <row r="29" spans="1:8" s="132" customFormat="1" ht="13.5" customHeight="1">
      <c r="A29" s="218" t="s">
        <v>245</v>
      </c>
      <c r="B29" s="215">
        <f t="shared" si="1"/>
        <v>335</v>
      </c>
      <c r="C29" s="216">
        <v>250</v>
      </c>
      <c r="D29" s="219">
        <v>85</v>
      </c>
      <c r="E29" s="213" t="s">
        <v>287</v>
      </c>
      <c r="F29" s="215">
        <f t="shared" si="0"/>
        <v>14</v>
      </c>
      <c r="G29" s="216">
        <v>10</v>
      </c>
      <c r="H29" s="217">
        <v>4</v>
      </c>
    </row>
    <row r="30" spans="1:8" s="132" customFormat="1" ht="13.5" customHeight="1">
      <c r="A30" s="218" t="s">
        <v>246</v>
      </c>
      <c r="B30" s="215">
        <f t="shared" si="1"/>
        <v>140</v>
      </c>
      <c r="C30" s="216">
        <v>116</v>
      </c>
      <c r="D30" s="219">
        <v>24</v>
      </c>
      <c r="E30" s="213" t="s">
        <v>288</v>
      </c>
      <c r="F30" s="215">
        <f t="shared" si="0"/>
        <v>168</v>
      </c>
      <c r="G30" s="216">
        <v>151</v>
      </c>
      <c r="H30" s="217">
        <v>17</v>
      </c>
    </row>
    <row r="31" spans="1:8" s="132" customFormat="1" ht="13.5" customHeight="1">
      <c r="A31" s="218" t="s">
        <v>247</v>
      </c>
      <c r="B31" s="215">
        <f t="shared" si="1"/>
        <v>621</v>
      </c>
      <c r="C31" s="216">
        <v>457</v>
      </c>
      <c r="D31" s="219">
        <v>164</v>
      </c>
      <c r="E31" s="213" t="s">
        <v>289</v>
      </c>
      <c r="F31" s="215">
        <f t="shared" si="0"/>
        <v>51</v>
      </c>
      <c r="G31" s="216">
        <v>42</v>
      </c>
      <c r="H31" s="217">
        <v>9</v>
      </c>
    </row>
    <row r="32" spans="1:8" s="132" customFormat="1" ht="13.5" customHeight="1">
      <c r="A32" s="218" t="s">
        <v>248</v>
      </c>
      <c r="B32" s="215">
        <f t="shared" si="1"/>
        <v>33</v>
      </c>
      <c r="C32" s="216">
        <v>31</v>
      </c>
      <c r="D32" s="219">
        <v>2</v>
      </c>
      <c r="E32" s="213" t="s">
        <v>290</v>
      </c>
      <c r="F32" s="215">
        <f t="shared" si="0"/>
        <v>142</v>
      </c>
      <c r="G32" s="216">
        <v>131</v>
      </c>
      <c r="H32" s="217">
        <v>11</v>
      </c>
    </row>
    <row r="33" spans="1:8" s="132" customFormat="1" ht="13.5" customHeight="1">
      <c r="A33" s="218" t="s">
        <v>249</v>
      </c>
      <c r="B33" s="215">
        <f t="shared" si="1"/>
        <v>29</v>
      </c>
      <c r="C33" s="216">
        <v>17</v>
      </c>
      <c r="D33" s="219">
        <v>12</v>
      </c>
      <c r="E33" s="213" t="s">
        <v>291</v>
      </c>
      <c r="F33" s="215">
        <f t="shared" si="0"/>
        <v>82</v>
      </c>
      <c r="G33" s="216">
        <v>76</v>
      </c>
      <c r="H33" s="217">
        <v>6</v>
      </c>
    </row>
    <row r="34" spans="1:8" s="132" customFormat="1" ht="13.5" customHeight="1">
      <c r="A34" s="218" t="s">
        <v>250</v>
      </c>
      <c r="B34" s="215">
        <f t="shared" si="1"/>
        <v>146</v>
      </c>
      <c r="C34" s="216">
        <v>108</v>
      </c>
      <c r="D34" s="219">
        <v>38</v>
      </c>
      <c r="E34" s="213" t="s">
        <v>292</v>
      </c>
      <c r="F34" s="215">
        <f t="shared" si="0"/>
        <v>22</v>
      </c>
      <c r="G34" s="216">
        <v>20</v>
      </c>
      <c r="H34" s="217">
        <v>2</v>
      </c>
    </row>
    <row r="35" spans="1:8" s="132" customFormat="1" ht="13.5" customHeight="1">
      <c r="A35" s="218" t="s">
        <v>1144</v>
      </c>
      <c r="B35" s="215">
        <f t="shared" si="1"/>
        <v>10</v>
      </c>
      <c r="C35" s="216">
        <v>7</v>
      </c>
      <c r="D35" s="219">
        <v>3</v>
      </c>
      <c r="E35" s="213" t="s">
        <v>293</v>
      </c>
      <c r="F35" s="215">
        <f t="shared" si="0"/>
        <v>41</v>
      </c>
      <c r="G35" s="216">
        <v>40</v>
      </c>
      <c r="H35" s="217">
        <v>1</v>
      </c>
    </row>
    <row r="36" spans="1:8" s="132" customFormat="1" ht="13.5" customHeight="1">
      <c r="A36" s="218" t="s">
        <v>251</v>
      </c>
      <c r="B36" s="215">
        <f t="shared" si="1"/>
        <v>102</v>
      </c>
      <c r="C36" s="216">
        <v>76</v>
      </c>
      <c r="D36" s="219">
        <v>26</v>
      </c>
      <c r="E36" s="213" t="s">
        <v>294</v>
      </c>
      <c r="F36" s="215">
        <f t="shared" si="0"/>
        <v>88</v>
      </c>
      <c r="G36" s="216">
        <v>77</v>
      </c>
      <c r="H36" s="217">
        <v>11</v>
      </c>
    </row>
    <row r="37" spans="1:8" s="132" customFormat="1" ht="13.5" customHeight="1">
      <c r="A37" s="218" t="s">
        <v>1019</v>
      </c>
      <c r="B37" s="215">
        <f t="shared" si="1"/>
        <v>9</v>
      </c>
      <c r="C37" s="216">
        <v>6</v>
      </c>
      <c r="D37" s="219">
        <v>3</v>
      </c>
      <c r="E37" s="213" t="s">
        <v>295</v>
      </c>
      <c r="F37" s="215">
        <f t="shared" si="0"/>
        <v>31</v>
      </c>
      <c r="G37" s="216">
        <v>28</v>
      </c>
      <c r="H37" s="217">
        <v>3</v>
      </c>
    </row>
    <row r="38" spans="1:8" s="132" customFormat="1" ht="13.5" customHeight="1">
      <c r="A38" s="218" t="s">
        <v>252</v>
      </c>
      <c r="B38" s="215">
        <f t="shared" si="1"/>
        <v>10</v>
      </c>
      <c r="C38" s="216">
        <v>7</v>
      </c>
      <c r="D38" s="219">
        <v>3</v>
      </c>
      <c r="E38" s="213" t="s">
        <v>296</v>
      </c>
      <c r="F38" s="215">
        <f aca="true" t="shared" si="2" ref="F38:F45">SUM(G38:H38)</f>
        <v>29</v>
      </c>
      <c r="G38" s="216">
        <v>26</v>
      </c>
      <c r="H38" s="217">
        <v>3</v>
      </c>
    </row>
    <row r="39" spans="1:8" s="132" customFormat="1" ht="13.5" customHeight="1">
      <c r="A39" s="218" t="s">
        <v>253</v>
      </c>
      <c r="B39" s="215">
        <f t="shared" si="1"/>
        <v>21</v>
      </c>
      <c r="C39" s="216">
        <v>16</v>
      </c>
      <c r="D39" s="219">
        <v>5</v>
      </c>
      <c r="E39" s="213" t="s">
        <v>1153</v>
      </c>
      <c r="F39" s="215">
        <f t="shared" si="2"/>
        <v>10</v>
      </c>
      <c r="G39" s="216">
        <v>9</v>
      </c>
      <c r="H39" s="217">
        <v>1</v>
      </c>
    </row>
    <row r="40" spans="1:8" s="132" customFormat="1" ht="13.5" customHeight="1">
      <c r="A40" s="218" t="s">
        <v>254</v>
      </c>
      <c r="B40" s="215">
        <f t="shared" si="1"/>
        <v>11</v>
      </c>
      <c r="C40" s="216">
        <v>10</v>
      </c>
      <c r="D40" s="219">
        <v>1</v>
      </c>
      <c r="E40" s="213" t="s">
        <v>297</v>
      </c>
      <c r="F40" s="215">
        <f t="shared" si="2"/>
        <v>22</v>
      </c>
      <c r="G40" s="216">
        <v>20</v>
      </c>
      <c r="H40" s="217">
        <v>2</v>
      </c>
    </row>
    <row r="41" spans="1:8" s="132" customFormat="1" ht="13.5" customHeight="1">
      <c r="A41" s="218" t="s">
        <v>255</v>
      </c>
      <c r="B41" s="215">
        <f t="shared" si="1"/>
        <v>10</v>
      </c>
      <c r="C41" s="216">
        <v>10</v>
      </c>
      <c r="D41" s="219" t="s">
        <v>373</v>
      </c>
      <c r="E41" s="213" t="s">
        <v>298</v>
      </c>
      <c r="F41" s="215">
        <f t="shared" si="2"/>
        <v>17</v>
      </c>
      <c r="G41" s="216">
        <v>13</v>
      </c>
      <c r="H41" s="217">
        <v>4</v>
      </c>
    </row>
    <row r="42" spans="1:8" s="132" customFormat="1" ht="13.5" customHeight="1">
      <c r="A42" s="218" t="s">
        <v>231</v>
      </c>
      <c r="B42" s="215">
        <f>B14-SUM(B15,B25:B41)</f>
        <v>41</v>
      </c>
      <c r="C42" s="216">
        <f>C14-SUM(C15,C25:C41)</f>
        <v>27</v>
      </c>
      <c r="D42" s="219">
        <f>D14-SUM(D15,D25:D41)</f>
        <v>14</v>
      </c>
      <c r="E42" s="213" t="s">
        <v>306</v>
      </c>
      <c r="F42" s="215">
        <f t="shared" si="2"/>
        <v>56</v>
      </c>
      <c r="G42" s="216">
        <v>48</v>
      </c>
      <c r="H42" s="217">
        <v>8</v>
      </c>
    </row>
    <row r="43" spans="1:8" s="132" customFormat="1" ht="13.5" customHeight="1">
      <c r="A43" s="218"/>
      <c r="B43" s="971"/>
      <c r="C43" s="216"/>
      <c r="D43" s="214"/>
      <c r="E43" s="213" t="s">
        <v>307</v>
      </c>
      <c r="F43" s="215">
        <f t="shared" si="2"/>
        <v>9</v>
      </c>
      <c r="G43" s="216">
        <v>8</v>
      </c>
      <c r="H43" s="217">
        <v>1</v>
      </c>
    </row>
    <row r="44" spans="1:8" s="132" customFormat="1" ht="13.5" customHeight="1">
      <c r="A44" s="218" t="s">
        <v>257</v>
      </c>
      <c r="B44" s="215">
        <f>SUM(C44:D44)</f>
        <v>2182</v>
      </c>
      <c r="C44" s="216">
        <f>C13-C14</f>
        <v>1949</v>
      </c>
      <c r="D44" s="219">
        <f>D13-D14</f>
        <v>233</v>
      </c>
      <c r="E44" s="213" t="s">
        <v>299</v>
      </c>
      <c r="F44" s="215">
        <f t="shared" si="2"/>
        <v>13</v>
      </c>
      <c r="G44" s="216">
        <v>13</v>
      </c>
      <c r="H44" s="217" t="s">
        <v>373</v>
      </c>
    </row>
    <row r="45" spans="1:8" s="132" customFormat="1" ht="13.5" customHeight="1">
      <c r="A45" s="218" t="s">
        <v>1145</v>
      </c>
      <c r="B45" s="215">
        <f>SUM(C45:D45)</f>
        <v>10</v>
      </c>
      <c r="C45" s="216">
        <v>10</v>
      </c>
      <c r="D45" s="219" t="s">
        <v>373</v>
      </c>
      <c r="E45" s="213" t="s">
        <v>300</v>
      </c>
      <c r="F45" s="215">
        <f t="shared" si="2"/>
        <v>16</v>
      </c>
      <c r="G45" s="216">
        <v>13</v>
      </c>
      <c r="H45" s="217">
        <v>3</v>
      </c>
    </row>
    <row r="46" spans="1:8" s="132" customFormat="1" ht="13.5" customHeight="1">
      <c r="A46" s="218" t="s">
        <v>1146</v>
      </c>
      <c r="B46" s="215">
        <f>SUM(C46:D46)</f>
        <v>8</v>
      </c>
      <c r="C46" s="216">
        <v>7</v>
      </c>
      <c r="D46" s="219">
        <v>1</v>
      </c>
      <c r="E46" s="213" t="s">
        <v>1152</v>
      </c>
      <c r="F46" s="215">
        <f>SUM(G46:H46)</f>
        <v>10</v>
      </c>
      <c r="G46" s="216">
        <v>8</v>
      </c>
      <c r="H46" s="217">
        <v>2</v>
      </c>
    </row>
    <row r="47" spans="1:8" s="132" customFormat="1" ht="13.5" customHeight="1">
      <c r="A47" s="218" t="s">
        <v>258</v>
      </c>
      <c r="B47" s="215">
        <f>SUM(C47:D47)</f>
        <v>31</v>
      </c>
      <c r="C47" s="216">
        <v>26</v>
      </c>
      <c r="D47" s="219">
        <v>5</v>
      </c>
      <c r="E47" s="213" t="s">
        <v>301</v>
      </c>
      <c r="F47" s="215">
        <f>SUM(G47:H47)</f>
        <v>46</v>
      </c>
      <c r="G47" s="216">
        <v>40</v>
      </c>
      <c r="H47" s="217">
        <v>6</v>
      </c>
    </row>
    <row r="48" spans="1:8" s="132" customFormat="1" ht="13.5" customHeight="1">
      <c r="A48" s="218" t="s">
        <v>259</v>
      </c>
      <c r="B48" s="215">
        <f>SUM(C48:D48)</f>
        <v>9</v>
      </c>
      <c r="C48" s="216">
        <v>8</v>
      </c>
      <c r="D48" s="195">
        <v>1</v>
      </c>
      <c r="E48" s="213" t="s">
        <v>302</v>
      </c>
      <c r="F48" s="215">
        <f>SUM(G48:H48)</f>
        <v>17</v>
      </c>
      <c r="G48" s="216">
        <v>13</v>
      </c>
      <c r="H48" s="217">
        <v>4</v>
      </c>
    </row>
    <row r="49" spans="1:8" s="132" customFormat="1" ht="13.5" customHeight="1">
      <c r="A49" s="218" t="s">
        <v>779</v>
      </c>
      <c r="B49" s="440">
        <f>B47-B48</f>
        <v>22</v>
      </c>
      <c r="C49" s="216">
        <f>C47-C48</f>
        <v>18</v>
      </c>
      <c r="D49" s="219">
        <f>D47-D48</f>
        <v>4</v>
      </c>
      <c r="E49" s="213" t="s">
        <v>1151</v>
      </c>
      <c r="F49" s="215">
        <f>SUM(G49:H49)</f>
        <v>12</v>
      </c>
      <c r="G49" s="216">
        <v>12</v>
      </c>
      <c r="H49" s="217" t="s">
        <v>373</v>
      </c>
    </row>
    <row r="50" spans="1:8" s="132" customFormat="1" ht="13.5" customHeight="1">
      <c r="A50" s="218" t="s">
        <v>260</v>
      </c>
      <c r="B50" s="215">
        <f>SUM(C50:D50)</f>
        <v>108</v>
      </c>
      <c r="C50" s="216">
        <v>99</v>
      </c>
      <c r="D50" s="219">
        <v>9</v>
      </c>
      <c r="E50" s="218" t="s">
        <v>779</v>
      </c>
      <c r="F50" s="215">
        <f>B55-SUM(B56,F28:F49)</f>
        <v>72</v>
      </c>
      <c r="G50" s="216">
        <f>C55-SUM(C56,G28:G49)</f>
        <v>59</v>
      </c>
      <c r="H50" s="217">
        <f>D55-SUM(D56,H28:H49)</f>
        <v>13</v>
      </c>
    </row>
    <row r="51" spans="1:8" s="132" customFormat="1" ht="13.5" customHeight="1">
      <c r="A51" s="218" t="s">
        <v>1148</v>
      </c>
      <c r="B51" s="215">
        <f>SUM(C51:D51)</f>
        <v>64</v>
      </c>
      <c r="C51" s="216">
        <v>59</v>
      </c>
      <c r="D51" s="219">
        <v>5</v>
      </c>
      <c r="E51" s="213" t="s">
        <v>303</v>
      </c>
      <c r="F51" s="215">
        <f>SUM(G51:H51)</f>
        <v>81</v>
      </c>
      <c r="G51" s="216">
        <v>70</v>
      </c>
      <c r="H51" s="217">
        <v>11</v>
      </c>
    </row>
    <row r="52" spans="1:8" s="132" customFormat="1" ht="13.5" customHeight="1">
      <c r="A52" s="218" t="s">
        <v>1149</v>
      </c>
      <c r="B52" s="215">
        <f>SUM(C52:D52)</f>
        <v>6</v>
      </c>
      <c r="C52" s="216">
        <v>6</v>
      </c>
      <c r="D52" s="219" t="s">
        <v>373</v>
      </c>
      <c r="E52" s="213" t="s">
        <v>304</v>
      </c>
      <c r="F52" s="215">
        <f>SUM(G52:H52)</f>
        <v>25</v>
      </c>
      <c r="G52" s="216">
        <v>21</v>
      </c>
      <c r="H52" s="217">
        <v>4</v>
      </c>
    </row>
    <row r="53" spans="1:8" s="132" customFormat="1" ht="13.5" customHeight="1">
      <c r="A53" s="218" t="s">
        <v>1147</v>
      </c>
      <c r="B53" s="215">
        <f>SUM(C53:D53)</f>
        <v>6</v>
      </c>
      <c r="C53" s="216">
        <v>5</v>
      </c>
      <c r="D53" s="219">
        <v>1</v>
      </c>
      <c r="E53" s="213" t="s">
        <v>1154</v>
      </c>
      <c r="F53" s="215">
        <f>SUM(G53:H53)</f>
        <v>6</v>
      </c>
      <c r="G53" s="216">
        <v>6</v>
      </c>
      <c r="H53" s="217" t="s">
        <v>373</v>
      </c>
    </row>
    <row r="54" spans="1:8" s="132" customFormat="1" ht="13.5" customHeight="1">
      <c r="A54" s="218" t="s">
        <v>779</v>
      </c>
      <c r="B54" s="215">
        <f>B50-SUM(B51:B53)</f>
        <v>32</v>
      </c>
      <c r="C54" s="216">
        <f>C50-SUM(C51:C53)</f>
        <v>29</v>
      </c>
      <c r="D54" s="219">
        <f>D50-SUM(D51:D53)</f>
        <v>3</v>
      </c>
      <c r="E54" s="213" t="s">
        <v>229</v>
      </c>
      <c r="F54" s="215">
        <f>SUM(G54:H54)</f>
        <v>16</v>
      </c>
      <c r="G54" s="216">
        <v>16</v>
      </c>
      <c r="H54" s="217" t="s">
        <v>373</v>
      </c>
    </row>
    <row r="55" spans="1:10" s="132" customFormat="1" ht="13.5" customHeight="1">
      <c r="A55" s="218" t="s">
        <v>261</v>
      </c>
      <c r="B55" s="215">
        <f>SUM(C55:D55)</f>
        <v>1875</v>
      </c>
      <c r="C55" s="216">
        <v>1692</v>
      </c>
      <c r="D55" s="219">
        <v>183</v>
      </c>
      <c r="E55" s="213" t="s">
        <v>305</v>
      </c>
      <c r="F55" s="215">
        <f>SUM(G55:H55)</f>
        <v>9</v>
      </c>
      <c r="G55" s="216">
        <v>9</v>
      </c>
      <c r="H55" s="217" t="s">
        <v>373</v>
      </c>
      <c r="J55" s="618"/>
    </row>
    <row r="56" spans="1:8" s="132" customFormat="1" ht="13.5" customHeight="1">
      <c r="A56" s="218" t="s">
        <v>262</v>
      </c>
      <c r="B56" s="215">
        <f>SUM(C56:D56)</f>
        <v>807</v>
      </c>
      <c r="C56" s="216">
        <v>751</v>
      </c>
      <c r="D56" s="219">
        <v>56</v>
      </c>
      <c r="E56" s="213" t="s">
        <v>779</v>
      </c>
      <c r="F56" s="215">
        <f>F51-SUM(F52:F55)</f>
        <v>25</v>
      </c>
      <c r="G56" s="216">
        <f>G51-SUM(G52:G55)</f>
        <v>18</v>
      </c>
      <c r="H56" s="217">
        <f>H51-SUM(H52:H55)</f>
        <v>7</v>
      </c>
    </row>
    <row r="57" spans="1:8" s="132" customFormat="1" ht="13.5" customHeight="1">
      <c r="A57" s="218" t="s">
        <v>263</v>
      </c>
      <c r="B57" s="215">
        <v>35</v>
      </c>
      <c r="C57" s="216">
        <v>35</v>
      </c>
      <c r="D57" s="219" t="s">
        <v>373</v>
      </c>
      <c r="E57" s="213" t="s">
        <v>1150</v>
      </c>
      <c r="F57" s="972">
        <f>SUM(G57:H57)</f>
        <v>7</v>
      </c>
      <c r="G57" s="216">
        <v>4</v>
      </c>
      <c r="H57" s="972">
        <v>3</v>
      </c>
    </row>
    <row r="58" spans="1:8" s="103" customFormat="1" ht="12">
      <c r="A58" s="441" t="s">
        <v>264</v>
      </c>
      <c r="B58" s="442">
        <f>SUM(C58:D58)</f>
        <v>68</v>
      </c>
      <c r="C58" s="443">
        <v>65</v>
      </c>
      <c r="D58" s="444">
        <v>3</v>
      </c>
      <c r="E58" s="445" t="s">
        <v>780</v>
      </c>
      <c r="F58" s="446">
        <f>B44-SUM(B45,B46,B47,B50,B55,F51,F57)</f>
        <v>62</v>
      </c>
      <c r="G58" s="443">
        <f>C44-SUM(C45,C46,C47,C50,C55,G51,G57)</f>
        <v>41</v>
      </c>
      <c r="H58" s="446">
        <f>D44-SUM(D45,D46,D47,D50,D55,H51,H57)</f>
        <v>21</v>
      </c>
    </row>
    <row r="59" spans="1:8" s="103" customFormat="1" ht="12">
      <c r="A59" s="206" t="s">
        <v>1142</v>
      </c>
      <c r="B59" s="220"/>
      <c r="C59" s="220"/>
      <c r="D59" s="220"/>
      <c r="E59" s="221"/>
      <c r="F59" s="222"/>
      <c r="G59" s="220"/>
      <c r="H59" s="220"/>
    </row>
    <row r="60" spans="1:8" s="103" customFormat="1" ht="12">
      <c r="A60" s="206" t="s">
        <v>1143</v>
      </c>
      <c r="B60" s="220"/>
      <c r="C60" s="220"/>
      <c r="D60" s="220"/>
      <c r="E60" s="221"/>
      <c r="F60" s="222"/>
      <c r="G60" s="220"/>
      <c r="H60" s="220"/>
    </row>
    <row r="61" spans="1:8" s="103" customFormat="1" ht="12">
      <c r="A61" s="221"/>
      <c r="B61" s="222"/>
      <c r="C61" s="222"/>
      <c r="D61" s="222"/>
      <c r="E61" s="221"/>
      <c r="F61" s="220"/>
      <c r="G61" s="220"/>
      <c r="H61" s="220"/>
    </row>
    <row r="62" spans="5:8" ht="12">
      <c r="E62" s="221"/>
      <c r="F62" s="220"/>
      <c r="G62" s="220"/>
      <c r="H62" s="220"/>
    </row>
    <row r="63" spans="5:8" ht="12">
      <c r="E63" s="224"/>
      <c r="F63" s="103"/>
      <c r="G63" s="103"/>
      <c r="H63" s="103"/>
    </row>
    <row r="64" spans="5:8" ht="12">
      <c r="E64" s="224"/>
      <c r="F64" s="103"/>
      <c r="G64" s="103"/>
      <c r="H64" s="103"/>
    </row>
    <row r="65" spans="5:8" ht="12">
      <c r="E65" s="224"/>
      <c r="F65" s="103"/>
      <c r="G65" s="103"/>
      <c r="H65" s="103"/>
    </row>
    <row r="66" ht="11.25">
      <c r="E66" s="223"/>
    </row>
    <row r="67" ht="11.25">
      <c r="E67" s="223"/>
    </row>
    <row r="68" ht="11.25">
      <c r="E68" s="223"/>
    </row>
    <row r="69" ht="11.25">
      <c r="E69" s="223"/>
    </row>
    <row r="70" ht="11.25">
      <c r="E70" s="223"/>
    </row>
    <row r="71" ht="11.25">
      <c r="E71" s="223"/>
    </row>
    <row r="72" ht="11.25">
      <c r="E72" s="223"/>
    </row>
  </sheetData>
  <sheetProtection/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4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4.75390625" style="220" customWidth="1"/>
    <col min="2" max="2" width="10.625" style="220" customWidth="1"/>
    <col min="3" max="4" width="8.625" style="220" customWidth="1"/>
    <col min="5" max="11" width="8.625" style="528" customWidth="1"/>
    <col min="12" max="18" width="8.625" style="220" customWidth="1"/>
    <col min="19" max="16384" width="9.00390625" style="220" customWidth="1"/>
  </cols>
  <sheetData>
    <row r="1" spans="1:9" ht="27.75" customHeight="1">
      <c r="A1" s="1211" t="s">
        <v>1179</v>
      </c>
      <c r="B1" s="1211"/>
      <c r="C1" s="1211"/>
      <c r="D1" s="1211"/>
      <c r="E1" s="1211"/>
      <c r="F1" s="1211"/>
      <c r="G1" s="1211"/>
      <c r="H1" s="1211"/>
      <c r="I1" s="1077" t="s">
        <v>1188</v>
      </c>
    </row>
    <row r="2" spans="1:8" ht="6" customHeight="1">
      <c r="A2" s="982"/>
      <c r="B2" s="982"/>
      <c r="C2" s="982"/>
      <c r="D2" s="982"/>
      <c r="E2" s="982"/>
      <c r="F2" s="982"/>
      <c r="G2" s="982"/>
      <c r="H2" s="982"/>
    </row>
    <row r="3" spans="1:18" ht="12.75" customHeight="1">
      <c r="A3" s="1222" t="s">
        <v>379</v>
      </c>
      <c r="B3" s="1212" t="s">
        <v>745</v>
      </c>
      <c r="C3" s="1215" t="s">
        <v>795</v>
      </c>
      <c r="D3" s="1217" t="s">
        <v>719</v>
      </c>
      <c r="E3" s="1217"/>
      <c r="F3" s="1217"/>
      <c r="G3" s="1218"/>
      <c r="H3" s="534"/>
      <c r="I3" s="1203" t="s">
        <v>1157</v>
      </c>
      <c r="J3" s="1203"/>
      <c r="K3" s="1203"/>
      <c r="L3" s="1203"/>
      <c r="M3" s="1203"/>
      <c r="N3" s="1203"/>
      <c r="O3" s="1203"/>
      <c r="P3" s="1203"/>
      <c r="Q3" s="1203"/>
      <c r="R3" s="1203"/>
    </row>
    <row r="4" spans="1:18" ht="12.75" customHeight="1">
      <c r="A4" s="1223"/>
      <c r="B4" s="1213"/>
      <c r="C4" s="1216"/>
      <c r="D4" s="1219" t="s">
        <v>746</v>
      </c>
      <c r="E4" s="1219" t="s">
        <v>747</v>
      </c>
      <c r="F4" s="1207" t="s">
        <v>720</v>
      </c>
      <c r="G4" s="975"/>
      <c r="H4" s="1207" t="s">
        <v>795</v>
      </c>
      <c r="I4" s="1206" t="s">
        <v>727</v>
      </c>
      <c r="J4" s="1206"/>
      <c r="K4" s="1206"/>
      <c r="L4" s="1206"/>
      <c r="M4" s="1206"/>
      <c r="N4" s="1206"/>
      <c r="O4" s="1206"/>
      <c r="P4" s="1206"/>
      <c r="Q4" s="1206"/>
      <c r="R4" s="1206"/>
    </row>
    <row r="5" spans="1:18" ht="12.75" customHeight="1">
      <c r="A5" s="1223"/>
      <c r="B5" s="1213"/>
      <c r="C5" s="1216"/>
      <c r="D5" s="1220"/>
      <c r="E5" s="1220"/>
      <c r="F5" s="1216"/>
      <c r="G5" s="1207" t="s">
        <v>744</v>
      </c>
      <c r="H5" s="1216"/>
      <c r="I5" s="1207" t="s">
        <v>1156</v>
      </c>
      <c r="J5" s="973"/>
      <c r="K5" s="1209" t="s">
        <v>1158</v>
      </c>
      <c r="L5" s="974"/>
      <c r="M5" s="1204" t="s">
        <v>1159</v>
      </c>
      <c r="N5" s="1225" t="s">
        <v>1164</v>
      </c>
      <c r="O5" s="1225" t="s">
        <v>1163</v>
      </c>
      <c r="P5" s="1225" t="s">
        <v>1160</v>
      </c>
      <c r="Q5" s="1225" t="s">
        <v>1161</v>
      </c>
      <c r="R5" s="1207" t="s">
        <v>520</v>
      </c>
    </row>
    <row r="6" spans="1:18" s="528" customFormat="1" ht="58.5" customHeight="1">
      <c r="A6" s="1224"/>
      <c r="B6" s="1214"/>
      <c r="C6" s="1208"/>
      <c r="D6" s="1221"/>
      <c r="E6" s="1221"/>
      <c r="F6" s="1208"/>
      <c r="G6" s="1226"/>
      <c r="H6" s="1208"/>
      <c r="I6" s="1208"/>
      <c r="J6" s="535" t="s">
        <v>1162</v>
      </c>
      <c r="K6" s="1210"/>
      <c r="L6" s="535" t="s">
        <v>1162</v>
      </c>
      <c r="M6" s="1205"/>
      <c r="N6" s="1214"/>
      <c r="O6" s="1214"/>
      <c r="P6" s="1214"/>
      <c r="Q6" s="1214"/>
      <c r="R6" s="1208"/>
    </row>
    <row r="7" spans="1:18" ht="24.75" customHeight="1">
      <c r="A7" s="538" t="s">
        <v>721</v>
      </c>
      <c r="B7" s="448">
        <v>42475</v>
      </c>
      <c r="C7" s="536">
        <v>11418</v>
      </c>
      <c r="D7" s="536">
        <v>8534</v>
      </c>
      <c r="E7" s="536">
        <v>58</v>
      </c>
      <c r="F7" s="536">
        <v>2826</v>
      </c>
      <c r="G7" s="448">
        <v>1031</v>
      </c>
      <c r="H7" s="536">
        <v>31057</v>
      </c>
      <c r="I7" s="536">
        <v>13390</v>
      </c>
      <c r="J7" s="536">
        <v>8627</v>
      </c>
      <c r="K7" s="536">
        <v>24</v>
      </c>
      <c r="L7" s="536">
        <v>16</v>
      </c>
      <c r="M7" s="536">
        <v>32</v>
      </c>
      <c r="N7" s="536">
        <v>1278</v>
      </c>
      <c r="O7" s="536">
        <v>1069</v>
      </c>
      <c r="P7" s="536">
        <v>1046</v>
      </c>
      <c r="Q7" s="536">
        <v>5672</v>
      </c>
      <c r="R7" s="536">
        <v>8546</v>
      </c>
    </row>
    <row r="8" spans="1:18" ht="24.75" customHeight="1">
      <c r="A8" s="539" t="s">
        <v>728</v>
      </c>
      <c r="B8" s="452">
        <v>18264</v>
      </c>
      <c r="C8" s="536" t="s">
        <v>679</v>
      </c>
      <c r="D8" s="536" t="s">
        <v>679</v>
      </c>
      <c r="E8" s="536" t="s">
        <v>679</v>
      </c>
      <c r="F8" s="536" t="s">
        <v>679</v>
      </c>
      <c r="G8" s="452" t="s">
        <v>679</v>
      </c>
      <c r="H8" s="536">
        <v>18264</v>
      </c>
      <c r="I8" s="536">
        <v>9667</v>
      </c>
      <c r="J8" s="536">
        <v>5655</v>
      </c>
      <c r="K8" s="536">
        <v>1</v>
      </c>
      <c r="L8" s="536" t="s">
        <v>679</v>
      </c>
      <c r="M8" s="536">
        <v>7</v>
      </c>
      <c r="N8" s="536">
        <v>888</v>
      </c>
      <c r="O8" s="536" t="s">
        <v>679</v>
      </c>
      <c r="P8" s="536">
        <v>48</v>
      </c>
      <c r="Q8" s="536">
        <v>1593</v>
      </c>
      <c r="R8" s="536">
        <v>6060</v>
      </c>
    </row>
    <row r="9" spans="1:18" ht="24.75" customHeight="1">
      <c r="A9" s="539" t="s">
        <v>722</v>
      </c>
      <c r="B9" s="452">
        <v>11492</v>
      </c>
      <c r="C9" s="536">
        <v>4508</v>
      </c>
      <c r="D9" s="536">
        <v>4454</v>
      </c>
      <c r="E9" s="536">
        <v>54</v>
      </c>
      <c r="F9" s="536" t="s">
        <v>679</v>
      </c>
      <c r="G9" s="452" t="s">
        <v>679</v>
      </c>
      <c r="H9" s="536">
        <v>6984</v>
      </c>
      <c r="I9" s="536">
        <v>2827</v>
      </c>
      <c r="J9" s="536">
        <v>2213</v>
      </c>
      <c r="K9" s="536">
        <v>6</v>
      </c>
      <c r="L9" s="536">
        <v>2</v>
      </c>
      <c r="M9" s="536">
        <v>13</v>
      </c>
      <c r="N9" s="536">
        <v>259</v>
      </c>
      <c r="O9" s="536">
        <v>42</v>
      </c>
      <c r="P9" s="536">
        <v>666</v>
      </c>
      <c r="Q9" s="536">
        <v>1765</v>
      </c>
      <c r="R9" s="536">
        <v>1406</v>
      </c>
    </row>
    <row r="10" spans="1:18" ht="24.75" customHeight="1">
      <c r="A10" s="539" t="s">
        <v>723</v>
      </c>
      <c r="B10" s="452">
        <v>7153</v>
      </c>
      <c r="C10" s="536">
        <v>3368</v>
      </c>
      <c r="D10" s="536">
        <v>3110</v>
      </c>
      <c r="E10" s="536">
        <v>3</v>
      </c>
      <c r="F10" s="536">
        <v>255</v>
      </c>
      <c r="G10" s="452">
        <v>45</v>
      </c>
      <c r="H10" s="536">
        <v>3785</v>
      </c>
      <c r="I10" s="536">
        <v>672</v>
      </c>
      <c r="J10" s="536">
        <v>576</v>
      </c>
      <c r="K10" s="536">
        <v>9</v>
      </c>
      <c r="L10" s="536">
        <v>9</v>
      </c>
      <c r="M10" s="536">
        <v>9</v>
      </c>
      <c r="N10" s="536">
        <v>91</v>
      </c>
      <c r="O10" s="536">
        <v>697</v>
      </c>
      <c r="P10" s="536">
        <v>247</v>
      </c>
      <c r="Q10" s="536">
        <v>1250</v>
      </c>
      <c r="R10" s="536">
        <v>810</v>
      </c>
    </row>
    <row r="11" spans="1:18" ht="24.75" customHeight="1">
      <c r="A11" s="539" t="s">
        <v>724</v>
      </c>
      <c r="B11" s="452">
        <v>3480</v>
      </c>
      <c r="C11" s="536">
        <v>1823</v>
      </c>
      <c r="D11" s="536">
        <v>757</v>
      </c>
      <c r="E11" s="536">
        <v>1</v>
      </c>
      <c r="F11" s="536">
        <v>1065</v>
      </c>
      <c r="G11" s="452">
        <v>314</v>
      </c>
      <c r="H11" s="536">
        <v>1657</v>
      </c>
      <c r="I11" s="536">
        <v>155</v>
      </c>
      <c r="J11" s="536">
        <v>131</v>
      </c>
      <c r="K11" s="536">
        <v>5</v>
      </c>
      <c r="L11" s="536">
        <v>3</v>
      </c>
      <c r="M11" s="536">
        <v>3</v>
      </c>
      <c r="N11" s="536">
        <v>31</v>
      </c>
      <c r="O11" s="536">
        <v>241</v>
      </c>
      <c r="P11" s="536">
        <v>77</v>
      </c>
      <c r="Q11" s="536">
        <v>926</v>
      </c>
      <c r="R11" s="536">
        <v>219</v>
      </c>
    </row>
    <row r="12" spans="1:18" ht="24.75" customHeight="1">
      <c r="A12" s="539" t="s">
        <v>725</v>
      </c>
      <c r="B12" s="452">
        <v>2086</v>
      </c>
      <c r="C12" s="536">
        <v>1719</v>
      </c>
      <c r="D12" s="536">
        <v>213</v>
      </c>
      <c r="E12" s="536" t="s">
        <v>679</v>
      </c>
      <c r="F12" s="536">
        <v>1506</v>
      </c>
      <c r="G12" s="452">
        <v>672</v>
      </c>
      <c r="H12" s="536">
        <v>367</v>
      </c>
      <c r="I12" s="536">
        <v>69</v>
      </c>
      <c r="J12" s="536">
        <v>52</v>
      </c>
      <c r="K12" s="536">
        <v>3</v>
      </c>
      <c r="L12" s="536">
        <v>2</v>
      </c>
      <c r="M12" s="536" t="s">
        <v>679</v>
      </c>
      <c r="N12" s="536">
        <v>9</v>
      </c>
      <c r="O12" s="536">
        <v>89</v>
      </c>
      <c r="P12" s="536">
        <v>8</v>
      </c>
      <c r="Q12" s="536">
        <v>138</v>
      </c>
      <c r="R12" s="536">
        <v>51</v>
      </c>
    </row>
    <row r="13" spans="1:18" ht="24.75" customHeight="1">
      <c r="A13" s="539"/>
      <c r="B13" s="391"/>
      <c r="C13" s="296"/>
      <c r="D13" s="296"/>
      <c r="E13" s="296"/>
      <c r="F13" s="296"/>
      <c r="G13" s="391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</row>
    <row r="14" spans="1:18" ht="24.75" customHeight="1">
      <c r="A14" s="539" t="s">
        <v>726</v>
      </c>
      <c r="B14" s="452">
        <v>92648</v>
      </c>
      <c r="C14" s="536">
        <v>23900</v>
      </c>
      <c r="D14" s="536">
        <v>13814</v>
      </c>
      <c r="E14" s="536">
        <v>63</v>
      </c>
      <c r="F14" s="536">
        <v>10023</v>
      </c>
      <c r="G14" s="452">
        <v>3885</v>
      </c>
      <c r="H14" s="536">
        <v>68748</v>
      </c>
      <c r="I14" s="536">
        <v>23151</v>
      </c>
      <c r="J14" s="536">
        <v>12602</v>
      </c>
      <c r="K14" s="536">
        <v>111</v>
      </c>
      <c r="L14" s="536">
        <v>71</v>
      </c>
      <c r="M14" s="536">
        <v>155</v>
      </c>
      <c r="N14" s="536">
        <v>3485</v>
      </c>
      <c r="O14" s="536">
        <v>3878</v>
      </c>
      <c r="P14" s="536">
        <v>3869</v>
      </c>
      <c r="Q14" s="536">
        <v>13638</v>
      </c>
      <c r="R14" s="536">
        <v>20461</v>
      </c>
    </row>
    <row r="15" spans="1:18" ht="24.75" customHeight="1">
      <c r="A15" s="539" t="s">
        <v>729</v>
      </c>
      <c r="B15" s="452">
        <v>3275</v>
      </c>
      <c r="C15" s="536" t="s">
        <v>679</v>
      </c>
      <c r="D15" s="536" t="s">
        <v>679</v>
      </c>
      <c r="E15" s="536" t="s">
        <v>679</v>
      </c>
      <c r="F15" s="536" t="s">
        <v>679</v>
      </c>
      <c r="G15" s="452" t="s">
        <v>679</v>
      </c>
      <c r="H15" s="536">
        <v>3275</v>
      </c>
      <c r="I15" s="536">
        <v>819</v>
      </c>
      <c r="J15" s="536">
        <v>353</v>
      </c>
      <c r="K15" s="536">
        <v>1</v>
      </c>
      <c r="L15" s="536" t="s">
        <v>679</v>
      </c>
      <c r="M15" s="536">
        <v>12</v>
      </c>
      <c r="N15" s="536">
        <v>289</v>
      </c>
      <c r="O15" s="536" t="s">
        <v>679</v>
      </c>
      <c r="P15" s="536">
        <v>112</v>
      </c>
      <c r="Q15" s="536">
        <v>669</v>
      </c>
      <c r="R15" s="536">
        <v>1373</v>
      </c>
    </row>
    <row r="16" spans="1:18" ht="24.75" customHeight="1">
      <c r="A16" s="539" t="s">
        <v>730</v>
      </c>
      <c r="B16" s="452">
        <v>33855</v>
      </c>
      <c r="C16" s="536">
        <v>19272</v>
      </c>
      <c r="D16" s="536">
        <v>13814</v>
      </c>
      <c r="E16" s="536" t="s">
        <v>679</v>
      </c>
      <c r="F16" s="536">
        <v>5458</v>
      </c>
      <c r="G16" s="452">
        <v>1964</v>
      </c>
      <c r="H16" s="536">
        <v>14583</v>
      </c>
      <c r="I16" s="536">
        <v>4639</v>
      </c>
      <c r="J16" s="536">
        <v>3771</v>
      </c>
      <c r="K16" s="536">
        <v>44</v>
      </c>
      <c r="L16" s="536">
        <v>33</v>
      </c>
      <c r="M16" s="536">
        <v>27</v>
      </c>
      <c r="N16" s="536">
        <v>404</v>
      </c>
      <c r="O16" s="536">
        <v>2096</v>
      </c>
      <c r="P16" s="536">
        <v>1031</v>
      </c>
      <c r="Q16" s="536">
        <v>4659</v>
      </c>
      <c r="R16" s="536">
        <v>1683</v>
      </c>
    </row>
    <row r="17" spans="1:18" ht="24.75" customHeight="1">
      <c r="A17" s="539" t="s">
        <v>731</v>
      </c>
      <c r="B17" s="452">
        <v>11089</v>
      </c>
      <c r="C17" s="536">
        <v>4628</v>
      </c>
      <c r="D17" s="536" t="s">
        <v>679</v>
      </c>
      <c r="E17" s="536">
        <v>63</v>
      </c>
      <c r="F17" s="536">
        <v>4565</v>
      </c>
      <c r="G17" s="452">
        <v>1921</v>
      </c>
      <c r="H17" s="536">
        <v>6461</v>
      </c>
      <c r="I17" s="536">
        <v>285</v>
      </c>
      <c r="J17" s="536">
        <v>204</v>
      </c>
      <c r="K17" s="536">
        <v>8</v>
      </c>
      <c r="L17" s="536">
        <v>4</v>
      </c>
      <c r="M17" s="536">
        <v>13</v>
      </c>
      <c r="N17" s="536">
        <v>166</v>
      </c>
      <c r="O17" s="536">
        <v>431</v>
      </c>
      <c r="P17" s="536">
        <v>393</v>
      </c>
      <c r="Q17" s="536">
        <v>2954</v>
      </c>
      <c r="R17" s="536">
        <v>2211</v>
      </c>
    </row>
    <row r="18" spans="1:18" ht="24.75" customHeight="1">
      <c r="A18" s="539" t="s">
        <v>732</v>
      </c>
      <c r="B18" s="452">
        <v>44429</v>
      </c>
      <c r="C18" s="536" t="s">
        <v>679</v>
      </c>
      <c r="D18" s="536" t="s">
        <v>679</v>
      </c>
      <c r="E18" s="536" t="s">
        <v>679</v>
      </c>
      <c r="F18" s="536" t="s">
        <v>679</v>
      </c>
      <c r="G18" s="452" t="s">
        <v>679</v>
      </c>
      <c r="H18" s="536">
        <v>44429</v>
      </c>
      <c r="I18" s="536">
        <v>17408</v>
      </c>
      <c r="J18" s="536">
        <v>8274</v>
      </c>
      <c r="K18" s="536">
        <v>58</v>
      </c>
      <c r="L18" s="536">
        <v>34</v>
      </c>
      <c r="M18" s="536">
        <v>103</v>
      </c>
      <c r="N18" s="536">
        <v>2626</v>
      </c>
      <c r="O18" s="536">
        <v>1351</v>
      </c>
      <c r="P18" s="536">
        <v>2333</v>
      </c>
      <c r="Q18" s="536">
        <v>5356</v>
      </c>
      <c r="R18" s="536">
        <v>15194</v>
      </c>
    </row>
    <row r="19" spans="1:18" ht="24.75" customHeight="1">
      <c r="A19" s="539"/>
      <c r="B19" s="391"/>
      <c r="C19" s="296"/>
      <c r="D19" s="296"/>
      <c r="E19" s="296"/>
      <c r="F19" s="296"/>
      <c r="G19" s="391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</row>
    <row r="20" spans="1:18" ht="24.75" customHeight="1">
      <c r="A20" s="539" t="s">
        <v>742</v>
      </c>
      <c r="B20" s="452">
        <v>41966</v>
      </c>
      <c r="C20" s="536">
        <v>11031</v>
      </c>
      <c r="D20" s="536">
        <v>8169</v>
      </c>
      <c r="E20" s="536">
        <v>52</v>
      </c>
      <c r="F20" s="536">
        <v>2810</v>
      </c>
      <c r="G20" s="452">
        <v>1028</v>
      </c>
      <c r="H20" s="536">
        <v>30935</v>
      </c>
      <c r="I20" s="536">
        <v>13347</v>
      </c>
      <c r="J20" s="536">
        <v>8608</v>
      </c>
      <c r="K20" s="536">
        <v>24</v>
      </c>
      <c r="L20" s="536">
        <v>16</v>
      </c>
      <c r="M20" s="536">
        <v>32</v>
      </c>
      <c r="N20" s="536">
        <v>1277</v>
      </c>
      <c r="O20" s="536">
        <v>1061</v>
      </c>
      <c r="P20" s="536">
        <v>1038</v>
      </c>
      <c r="Q20" s="536">
        <v>5657</v>
      </c>
      <c r="R20" s="536">
        <v>8499</v>
      </c>
    </row>
    <row r="21" spans="1:18" ht="24.75" customHeight="1">
      <c r="A21" s="539" t="s">
        <v>733</v>
      </c>
      <c r="B21" s="452">
        <v>18182</v>
      </c>
      <c r="C21" s="536" t="s">
        <v>679</v>
      </c>
      <c r="D21" s="536" t="s">
        <v>679</v>
      </c>
      <c r="E21" s="536" t="s">
        <v>679</v>
      </c>
      <c r="F21" s="536" t="s">
        <v>679</v>
      </c>
      <c r="G21" s="452" t="s">
        <v>679</v>
      </c>
      <c r="H21" s="536">
        <v>18182</v>
      </c>
      <c r="I21" s="536">
        <v>9631</v>
      </c>
      <c r="J21" s="536">
        <v>5642</v>
      </c>
      <c r="K21" s="536">
        <v>1</v>
      </c>
      <c r="L21" s="536" t="s">
        <v>679</v>
      </c>
      <c r="M21" s="536">
        <v>7</v>
      </c>
      <c r="N21" s="536">
        <v>888</v>
      </c>
      <c r="O21" s="536" t="s">
        <v>679</v>
      </c>
      <c r="P21" s="536">
        <v>48</v>
      </c>
      <c r="Q21" s="536">
        <v>1590</v>
      </c>
      <c r="R21" s="536">
        <v>6017</v>
      </c>
    </row>
    <row r="22" spans="1:18" ht="24.75" customHeight="1">
      <c r="A22" s="539" t="s">
        <v>734</v>
      </c>
      <c r="B22" s="452">
        <v>11111</v>
      </c>
      <c r="C22" s="536">
        <v>4147</v>
      </c>
      <c r="D22" s="536">
        <v>4099</v>
      </c>
      <c r="E22" s="536">
        <v>48</v>
      </c>
      <c r="F22" s="536" t="s">
        <v>679</v>
      </c>
      <c r="G22" s="452" t="s">
        <v>679</v>
      </c>
      <c r="H22" s="536">
        <v>6964</v>
      </c>
      <c r="I22" s="536">
        <v>2821</v>
      </c>
      <c r="J22" s="536">
        <v>2208</v>
      </c>
      <c r="K22" s="536">
        <v>6</v>
      </c>
      <c r="L22" s="536">
        <v>2</v>
      </c>
      <c r="M22" s="536">
        <v>13</v>
      </c>
      <c r="N22" s="536">
        <v>259</v>
      </c>
      <c r="O22" s="536">
        <v>42</v>
      </c>
      <c r="P22" s="536">
        <v>661</v>
      </c>
      <c r="Q22" s="536">
        <v>1759</v>
      </c>
      <c r="R22" s="536">
        <v>1403</v>
      </c>
    </row>
    <row r="23" spans="1:18" ht="24.75" customHeight="1">
      <c r="A23" s="539" t="s">
        <v>735</v>
      </c>
      <c r="B23" s="452">
        <v>7128</v>
      </c>
      <c r="C23" s="536">
        <v>3355</v>
      </c>
      <c r="D23" s="536">
        <v>3102</v>
      </c>
      <c r="E23" s="536">
        <v>3</v>
      </c>
      <c r="F23" s="536">
        <v>250</v>
      </c>
      <c r="G23" s="452">
        <v>45</v>
      </c>
      <c r="H23" s="536">
        <v>3773</v>
      </c>
      <c r="I23" s="536">
        <v>672</v>
      </c>
      <c r="J23" s="536">
        <v>576</v>
      </c>
      <c r="K23" s="536">
        <v>9</v>
      </c>
      <c r="L23" s="536">
        <v>9</v>
      </c>
      <c r="M23" s="536">
        <v>9</v>
      </c>
      <c r="N23" s="536">
        <v>91</v>
      </c>
      <c r="O23" s="536">
        <v>690</v>
      </c>
      <c r="P23" s="536">
        <v>245</v>
      </c>
      <c r="Q23" s="536">
        <v>1248</v>
      </c>
      <c r="R23" s="536">
        <v>809</v>
      </c>
    </row>
    <row r="24" spans="1:18" ht="24.75" customHeight="1">
      <c r="A24" s="539" t="s">
        <v>736</v>
      </c>
      <c r="B24" s="452">
        <v>3469</v>
      </c>
      <c r="C24" s="536">
        <v>1819</v>
      </c>
      <c r="D24" s="536">
        <v>755</v>
      </c>
      <c r="E24" s="536">
        <v>1</v>
      </c>
      <c r="F24" s="536">
        <v>1063</v>
      </c>
      <c r="G24" s="452">
        <v>314</v>
      </c>
      <c r="H24" s="536">
        <v>1650</v>
      </c>
      <c r="I24" s="536">
        <v>154</v>
      </c>
      <c r="J24" s="536">
        <v>130</v>
      </c>
      <c r="K24" s="536">
        <v>5</v>
      </c>
      <c r="L24" s="536">
        <v>3</v>
      </c>
      <c r="M24" s="536">
        <v>3</v>
      </c>
      <c r="N24" s="536">
        <v>31</v>
      </c>
      <c r="O24" s="536">
        <v>240</v>
      </c>
      <c r="P24" s="536">
        <v>76</v>
      </c>
      <c r="Q24" s="536">
        <v>922</v>
      </c>
      <c r="R24" s="536">
        <v>219</v>
      </c>
    </row>
    <row r="25" spans="1:18" ht="24.75" customHeight="1">
      <c r="A25" s="539" t="s">
        <v>737</v>
      </c>
      <c r="B25" s="452">
        <v>2076</v>
      </c>
      <c r="C25" s="536">
        <v>1710</v>
      </c>
      <c r="D25" s="536">
        <v>213</v>
      </c>
      <c r="E25" s="536" t="s">
        <v>679</v>
      </c>
      <c r="F25" s="536">
        <v>1497</v>
      </c>
      <c r="G25" s="452">
        <v>669</v>
      </c>
      <c r="H25" s="536">
        <v>366</v>
      </c>
      <c r="I25" s="536">
        <v>69</v>
      </c>
      <c r="J25" s="536">
        <v>52</v>
      </c>
      <c r="K25" s="536">
        <v>3</v>
      </c>
      <c r="L25" s="536">
        <v>2</v>
      </c>
      <c r="M25" s="536" t="s">
        <v>679</v>
      </c>
      <c r="N25" s="536">
        <v>8</v>
      </c>
      <c r="O25" s="536">
        <v>89</v>
      </c>
      <c r="P25" s="536">
        <v>8</v>
      </c>
      <c r="Q25" s="536">
        <v>138</v>
      </c>
      <c r="R25" s="536">
        <v>51</v>
      </c>
    </row>
    <row r="26" spans="1:18" ht="24.75" customHeight="1">
      <c r="A26" s="539"/>
      <c r="B26" s="537"/>
      <c r="C26" s="533"/>
      <c r="D26" s="533"/>
      <c r="E26" s="533"/>
      <c r="F26" s="533"/>
      <c r="G26" s="537"/>
      <c r="H26" s="533"/>
      <c r="I26" s="533"/>
      <c r="J26" s="295"/>
      <c r="K26" s="295"/>
      <c r="L26" s="296"/>
      <c r="M26" s="296"/>
      <c r="N26" s="296"/>
      <c r="O26" s="296"/>
      <c r="P26" s="296"/>
      <c r="Q26" s="296"/>
      <c r="R26" s="296"/>
    </row>
    <row r="27" spans="1:18" ht="24.75" customHeight="1">
      <c r="A27" s="539" t="s">
        <v>743</v>
      </c>
      <c r="B27" s="452">
        <v>91978</v>
      </c>
      <c r="C27" s="536">
        <v>23462</v>
      </c>
      <c r="D27" s="536">
        <v>13437</v>
      </c>
      <c r="E27" s="536">
        <v>57</v>
      </c>
      <c r="F27" s="536">
        <v>9968</v>
      </c>
      <c r="G27" s="452">
        <v>3873</v>
      </c>
      <c r="H27" s="536">
        <v>68516</v>
      </c>
      <c r="I27" s="536">
        <v>23075</v>
      </c>
      <c r="J27" s="536">
        <v>12575</v>
      </c>
      <c r="K27" s="536">
        <v>111</v>
      </c>
      <c r="L27" s="536">
        <v>71</v>
      </c>
      <c r="M27" s="536">
        <v>155</v>
      </c>
      <c r="N27" s="536">
        <v>3479</v>
      </c>
      <c r="O27" s="536">
        <v>3852</v>
      </c>
      <c r="P27" s="536">
        <v>3839</v>
      </c>
      <c r="Q27" s="536">
        <v>13601</v>
      </c>
      <c r="R27" s="536">
        <v>20404</v>
      </c>
    </row>
    <row r="28" spans="1:18" ht="24.75" customHeight="1">
      <c r="A28" s="539" t="s">
        <v>738</v>
      </c>
      <c r="B28" s="452">
        <v>3259</v>
      </c>
      <c r="C28" s="536" t="s">
        <v>679</v>
      </c>
      <c r="D28" s="536" t="s">
        <v>679</v>
      </c>
      <c r="E28" s="536" t="s">
        <v>679</v>
      </c>
      <c r="F28" s="536" t="s">
        <v>679</v>
      </c>
      <c r="G28" s="452" t="s">
        <v>679</v>
      </c>
      <c r="H28" s="536">
        <v>3259</v>
      </c>
      <c r="I28" s="536">
        <v>817</v>
      </c>
      <c r="J28" s="536">
        <v>352</v>
      </c>
      <c r="K28" s="536">
        <v>1</v>
      </c>
      <c r="L28" s="536" t="s">
        <v>679</v>
      </c>
      <c r="M28" s="536">
        <v>12</v>
      </c>
      <c r="N28" s="536">
        <v>289</v>
      </c>
      <c r="O28" s="536" t="s">
        <v>679</v>
      </c>
      <c r="P28" s="536">
        <v>111</v>
      </c>
      <c r="Q28" s="536">
        <v>665</v>
      </c>
      <c r="R28" s="536">
        <v>1364</v>
      </c>
    </row>
    <row r="29" spans="1:18" ht="24.75" customHeight="1">
      <c r="A29" s="539" t="s">
        <v>739</v>
      </c>
      <c r="B29" s="452">
        <v>33400</v>
      </c>
      <c r="C29" s="536">
        <v>18865</v>
      </c>
      <c r="D29" s="536">
        <v>13437</v>
      </c>
      <c r="E29" s="536" t="s">
        <v>679</v>
      </c>
      <c r="F29" s="536">
        <v>5428</v>
      </c>
      <c r="G29" s="452">
        <v>1958</v>
      </c>
      <c r="H29" s="536">
        <v>14535</v>
      </c>
      <c r="I29" s="536">
        <v>4630</v>
      </c>
      <c r="J29" s="536">
        <v>3763</v>
      </c>
      <c r="K29" s="536">
        <v>44</v>
      </c>
      <c r="L29" s="536">
        <v>33</v>
      </c>
      <c r="M29" s="536">
        <v>27</v>
      </c>
      <c r="N29" s="536">
        <v>401</v>
      </c>
      <c r="O29" s="536">
        <v>2081</v>
      </c>
      <c r="P29" s="536">
        <v>1023</v>
      </c>
      <c r="Q29" s="536">
        <v>4649</v>
      </c>
      <c r="R29" s="536">
        <v>1680</v>
      </c>
    </row>
    <row r="30" spans="1:18" ht="24.75" customHeight="1">
      <c r="A30" s="539" t="s">
        <v>740</v>
      </c>
      <c r="B30" s="452">
        <v>11037</v>
      </c>
      <c r="C30" s="536">
        <v>4597</v>
      </c>
      <c r="D30" s="536" t="s">
        <v>679</v>
      </c>
      <c r="E30" s="536">
        <v>57</v>
      </c>
      <c r="F30" s="536">
        <v>4540</v>
      </c>
      <c r="G30" s="452">
        <v>1915</v>
      </c>
      <c r="H30" s="536">
        <v>6440</v>
      </c>
      <c r="I30" s="536">
        <v>285</v>
      </c>
      <c r="J30" s="536">
        <v>204</v>
      </c>
      <c r="K30" s="536">
        <v>8</v>
      </c>
      <c r="L30" s="536">
        <v>4</v>
      </c>
      <c r="M30" s="536">
        <v>13</v>
      </c>
      <c r="N30" s="536">
        <v>165</v>
      </c>
      <c r="O30" s="536">
        <v>429</v>
      </c>
      <c r="P30" s="536">
        <v>389</v>
      </c>
      <c r="Q30" s="536">
        <v>2942</v>
      </c>
      <c r="R30" s="536">
        <v>2209</v>
      </c>
    </row>
    <row r="31" spans="1:18" ht="24.75" customHeight="1">
      <c r="A31" s="540" t="s">
        <v>741</v>
      </c>
      <c r="B31" s="352">
        <v>44282</v>
      </c>
      <c r="C31" s="307" t="s">
        <v>679</v>
      </c>
      <c r="D31" s="307" t="s">
        <v>679</v>
      </c>
      <c r="E31" s="307" t="s">
        <v>679</v>
      </c>
      <c r="F31" s="307" t="s">
        <v>679</v>
      </c>
      <c r="G31" s="352" t="s">
        <v>679</v>
      </c>
      <c r="H31" s="307">
        <v>44282</v>
      </c>
      <c r="I31" s="307">
        <v>17343</v>
      </c>
      <c r="J31" s="307">
        <v>8256</v>
      </c>
      <c r="K31" s="307">
        <v>58</v>
      </c>
      <c r="L31" s="307">
        <v>34</v>
      </c>
      <c r="M31" s="307">
        <v>103</v>
      </c>
      <c r="N31" s="307">
        <v>2624</v>
      </c>
      <c r="O31" s="307">
        <v>1342</v>
      </c>
      <c r="P31" s="307">
        <v>2316</v>
      </c>
      <c r="Q31" s="307">
        <v>5345</v>
      </c>
      <c r="R31" s="307">
        <v>15151</v>
      </c>
    </row>
    <row r="32" spans="1:11" ht="10.5" customHeight="1">
      <c r="A32" s="222"/>
      <c r="B32" s="530"/>
      <c r="C32" s="530"/>
      <c r="D32" s="530"/>
      <c r="E32" s="530"/>
      <c r="F32" s="530"/>
      <c r="G32" s="530"/>
      <c r="H32" s="530"/>
      <c r="I32" s="530"/>
      <c r="J32" s="530"/>
      <c r="K32" s="530"/>
    </row>
    <row r="33" spans="1:11" ht="21.75" customHeight="1">
      <c r="A33" s="222"/>
      <c r="B33" s="531"/>
      <c r="C33" s="531"/>
      <c r="D33" s="531"/>
      <c r="E33" s="531"/>
      <c r="F33" s="531"/>
      <c r="G33" s="531"/>
      <c r="H33" s="531"/>
      <c r="I33" s="531"/>
      <c r="J33" s="531"/>
      <c r="K33" s="531"/>
    </row>
    <row r="34" spans="1:11" ht="10.5" customHeight="1">
      <c r="A34" s="222"/>
      <c r="B34" s="531"/>
      <c r="C34" s="531"/>
      <c r="D34" s="531"/>
      <c r="E34" s="531"/>
      <c r="F34" s="531"/>
      <c r="G34" s="531"/>
      <c r="H34" s="531"/>
      <c r="I34" s="531"/>
      <c r="J34" s="531"/>
      <c r="K34" s="531"/>
    </row>
    <row r="35" spans="1:11" ht="21.75" customHeight="1">
      <c r="A35" s="222"/>
      <c r="B35" s="529"/>
      <c r="C35" s="529"/>
      <c r="D35" s="497"/>
      <c r="E35" s="497"/>
      <c r="F35" s="497"/>
      <c r="G35" s="529"/>
      <c r="H35" s="529"/>
      <c r="I35" s="529"/>
      <c r="J35" s="497"/>
      <c r="K35" s="497"/>
    </row>
    <row r="36" spans="1:11" ht="10.5" customHeight="1">
      <c r="A36" s="222"/>
      <c r="B36" s="529"/>
      <c r="C36" s="529"/>
      <c r="D36" s="529"/>
      <c r="E36" s="529"/>
      <c r="F36" s="529"/>
      <c r="G36" s="529"/>
      <c r="H36" s="529"/>
      <c r="I36" s="529"/>
      <c r="J36" s="529"/>
      <c r="K36" s="529"/>
    </row>
    <row r="37" spans="1:11" ht="21.75" customHeight="1">
      <c r="A37" s="222"/>
      <c r="B37" s="529"/>
      <c r="C37" s="529"/>
      <c r="D37" s="529"/>
      <c r="E37" s="529"/>
      <c r="F37" s="529"/>
      <c r="G37" s="529"/>
      <c r="H37" s="529"/>
      <c r="I37" s="529"/>
      <c r="J37" s="497"/>
      <c r="K37" s="497"/>
    </row>
    <row r="38" spans="1:11" ht="21.75" customHeight="1">
      <c r="A38" s="222"/>
      <c r="B38" s="529"/>
      <c r="C38" s="529"/>
      <c r="D38" s="529"/>
      <c r="E38" s="529"/>
      <c r="F38" s="529"/>
      <c r="G38" s="529"/>
      <c r="H38" s="529"/>
      <c r="I38" s="529"/>
      <c r="J38" s="529"/>
      <c r="K38" s="529"/>
    </row>
    <row r="39" spans="1:11" ht="21.75" customHeight="1">
      <c r="A39" s="222"/>
      <c r="B39" s="529"/>
      <c r="C39" s="529"/>
      <c r="D39" s="529"/>
      <c r="E39" s="529"/>
      <c r="F39" s="529"/>
      <c r="G39" s="529"/>
      <c r="H39" s="529"/>
      <c r="I39" s="529"/>
      <c r="J39" s="497"/>
      <c r="K39" s="497"/>
    </row>
    <row r="40" spans="1:11" ht="21.75" customHeight="1">
      <c r="A40" s="222"/>
      <c r="B40" s="529"/>
      <c r="C40" s="529"/>
      <c r="D40" s="529"/>
      <c r="E40" s="529"/>
      <c r="F40" s="529"/>
      <c r="G40" s="529"/>
      <c r="H40" s="529"/>
      <c r="I40" s="529"/>
      <c r="J40" s="529"/>
      <c r="K40" s="529"/>
    </row>
    <row r="41" spans="1:11" ht="10.5" customHeight="1">
      <c r="A41" s="222"/>
      <c r="B41" s="532"/>
      <c r="C41" s="532"/>
      <c r="D41" s="532"/>
      <c r="E41" s="532"/>
      <c r="F41" s="532"/>
      <c r="G41" s="532"/>
      <c r="H41" s="532"/>
      <c r="I41" s="532"/>
      <c r="J41" s="532"/>
      <c r="K41" s="532"/>
    </row>
  </sheetData>
  <sheetProtection/>
  <mergeCells count="20">
    <mergeCell ref="R5:R6"/>
    <mergeCell ref="A3:A6"/>
    <mergeCell ref="N5:N6"/>
    <mergeCell ref="G5:G6"/>
    <mergeCell ref="D4:D6"/>
    <mergeCell ref="Q5:Q6"/>
    <mergeCell ref="H4:H6"/>
    <mergeCell ref="P5:P6"/>
    <mergeCell ref="O5:O6"/>
    <mergeCell ref="F4:F6"/>
    <mergeCell ref="I3:R3"/>
    <mergeCell ref="M5:M6"/>
    <mergeCell ref="I4:R4"/>
    <mergeCell ref="I5:I6"/>
    <mergeCell ref="K5:K6"/>
    <mergeCell ref="A1:H1"/>
    <mergeCell ref="B3:B6"/>
    <mergeCell ref="C3:C6"/>
    <mergeCell ref="D3:G3"/>
    <mergeCell ref="E4:E6"/>
  </mergeCells>
  <hyperlinks>
    <hyperlink ref="I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6" customWidth="1"/>
    <col min="2" max="2" width="0.875" style="226" customWidth="1"/>
    <col min="3" max="6" width="7.875" style="226" customWidth="1"/>
    <col min="7" max="7" width="8.375" style="249" customWidth="1"/>
    <col min="8" max="8" width="7.125" style="227" customWidth="1"/>
    <col min="9" max="9" width="9.75390625" style="227" bestFit="1" customWidth="1"/>
    <col min="10" max="10" width="9.00390625" style="226" bestFit="1" customWidth="1"/>
    <col min="11" max="11" width="7.875" style="226" customWidth="1"/>
    <col min="12" max="12" width="8.375" style="226" customWidth="1"/>
    <col min="13" max="13" width="9.00390625" style="226" customWidth="1"/>
    <col min="14" max="14" width="9.00390625" style="227" customWidth="1"/>
    <col min="15" max="16384" width="9.00390625" style="226" customWidth="1"/>
  </cols>
  <sheetData>
    <row r="1" ht="13.5">
      <c r="A1" s="1077" t="s">
        <v>1188</v>
      </c>
    </row>
    <row r="3" spans="1:2" ht="13.5">
      <c r="A3" s="675" t="s">
        <v>1077</v>
      </c>
      <c r="B3" s="225"/>
    </row>
    <row r="4" ht="6" customHeight="1"/>
    <row r="5" spans="1:12" ht="12.75" customHeight="1">
      <c r="A5" s="1232" t="s">
        <v>308</v>
      </c>
      <c r="B5" s="1233"/>
      <c r="C5" s="1228" t="s">
        <v>309</v>
      </c>
      <c r="D5" s="1228"/>
      <c r="E5" s="1228"/>
      <c r="F5" s="1228" t="s">
        <v>589</v>
      </c>
      <c r="G5" s="1230" t="s">
        <v>310</v>
      </c>
      <c r="H5" s="1238" t="s">
        <v>311</v>
      </c>
      <c r="I5" s="1240" t="s">
        <v>312</v>
      </c>
      <c r="J5" s="1242" t="s">
        <v>313</v>
      </c>
      <c r="K5" s="1242" t="s">
        <v>942</v>
      </c>
      <c r="L5" s="1236" t="s">
        <v>943</v>
      </c>
    </row>
    <row r="6" spans="1:12" ht="21" customHeight="1">
      <c r="A6" s="1234"/>
      <c r="B6" s="1235"/>
      <c r="C6" s="228" t="s">
        <v>795</v>
      </c>
      <c r="D6" s="228" t="s">
        <v>647</v>
      </c>
      <c r="E6" s="228" t="s">
        <v>648</v>
      </c>
      <c r="F6" s="1229"/>
      <c r="G6" s="1231"/>
      <c r="H6" s="1239"/>
      <c r="I6" s="1241"/>
      <c r="J6" s="1229"/>
      <c r="K6" s="1229"/>
      <c r="L6" s="1237"/>
    </row>
    <row r="7" spans="1:12" ht="12.75" customHeight="1">
      <c r="A7" s="801" t="s">
        <v>795</v>
      </c>
      <c r="B7" s="802"/>
      <c r="C7" s="803">
        <f>SUM(C8:C67)</f>
        <v>93922</v>
      </c>
      <c r="D7" s="804">
        <f>SUM(D8:D67)</f>
        <v>42008</v>
      </c>
      <c r="E7" s="804">
        <f>SUM(E8:E67)</f>
        <v>51914</v>
      </c>
      <c r="F7" s="804">
        <f>SUM(F8:F67)</f>
        <v>42522</v>
      </c>
      <c r="G7" s="805">
        <f>C7/F7</f>
        <v>2.2087860401674426</v>
      </c>
      <c r="H7" s="806">
        <f aca="true" t="shared" si="0" ref="H7:H38">ROUND(D7/E7,3)*100</f>
        <v>80.9</v>
      </c>
      <c r="I7" s="806">
        <f aca="true" t="shared" si="1" ref="I7:I66">ROUND(C7/J7*1000000,1)</f>
        <v>5058.8</v>
      </c>
      <c r="J7" s="804">
        <f>SUM(J8:J67)</f>
        <v>18566188</v>
      </c>
      <c r="K7" s="804">
        <v>95350</v>
      </c>
      <c r="L7" s="806">
        <f aca="true" t="shared" si="2" ref="L7:L38">(C7/K7)*100</f>
        <v>98.5023597273204</v>
      </c>
    </row>
    <row r="8" spans="1:12" ht="12.75" customHeight="1">
      <c r="A8" s="229" t="s">
        <v>314</v>
      </c>
      <c r="B8" s="230"/>
      <c r="C8" s="237">
        <v>398</v>
      </c>
      <c r="D8" s="238">
        <v>165</v>
      </c>
      <c r="E8" s="238">
        <v>233</v>
      </c>
      <c r="F8" s="238">
        <v>187</v>
      </c>
      <c r="G8" s="250">
        <f>C8/F8</f>
        <v>2.128342245989305</v>
      </c>
      <c r="H8" s="239">
        <f t="shared" si="0"/>
        <v>70.8</v>
      </c>
      <c r="I8" s="239">
        <f t="shared" si="1"/>
        <v>75.1</v>
      </c>
      <c r="J8" s="238">
        <v>5301025</v>
      </c>
      <c r="K8" s="238">
        <v>419</v>
      </c>
      <c r="L8" s="239">
        <f t="shared" si="2"/>
        <v>94.98806682577565</v>
      </c>
    </row>
    <row r="9" spans="1:12" ht="12.75" customHeight="1">
      <c r="A9" s="229" t="s">
        <v>315</v>
      </c>
      <c r="B9" s="230"/>
      <c r="C9" s="237">
        <v>496</v>
      </c>
      <c r="D9" s="238">
        <v>229</v>
      </c>
      <c r="E9" s="238">
        <v>267</v>
      </c>
      <c r="F9" s="238">
        <v>222</v>
      </c>
      <c r="G9" s="250">
        <f aca="true" t="shared" si="3" ref="G9:G66">C9/F9</f>
        <v>2.234234234234234</v>
      </c>
      <c r="H9" s="239">
        <f t="shared" si="0"/>
        <v>85.8</v>
      </c>
      <c r="I9" s="239">
        <f t="shared" si="1"/>
        <v>779.9</v>
      </c>
      <c r="J9" s="238">
        <v>635997</v>
      </c>
      <c r="K9" s="238">
        <v>504</v>
      </c>
      <c r="L9" s="239">
        <f t="shared" si="2"/>
        <v>98.4126984126984</v>
      </c>
    </row>
    <row r="10" spans="1:12" ht="12.75" customHeight="1">
      <c r="A10" s="229" t="s">
        <v>316</v>
      </c>
      <c r="B10" s="230"/>
      <c r="C10" s="237">
        <v>696</v>
      </c>
      <c r="D10" s="238">
        <v>314</v>
      </c>
      <c r="E10" s="238">
        <v>382</v>
      </c>
      <c r="F10" s="238">
        <v>329</v>
      </c>
      <c r="G10" s="250">
        <f t="shared" si="3"/>
        <v>2.115501519756839</v>
      </c>
      <c r="H10" s="239">
        <f t="shared" si="0"/>
        <v>82.19999999999999</v>
      </c>
      <c r="I10" s="239">
        <f t="shared" si="1"/>
        <v>541.1</v>
      </c>
      <c r="J10" s="238">
        <v>1286380</v>
      </c>
      <c r="K10" s="238">
        <v>719</v>
      </c>
      <c r="L10" s="239">
        <f t="shared" si="2"/>
        <v>96.80111265646731</v>
      </c>
    </row>
    <row r="11" spans="1:12" ht="12.75" customHeight="1">
      <c r="A11" s="229" t="s">
        <v>317</v>
      </c>
      <c r="B11" s="230"/>
      <c r="C11" s="237">
        <v>635</v>
      </c>
      <c r="D11" s="238">
        <v>284</v>
      </c>
      <c r="E11" s="238">
        <v>351</v>
      </c>
      <c r="F11" s="238">
        <v>246</v>
      </c>
      <c r="G11" s="250">
        <f t="shared" si="3"/>
        <v>2.5813008130081303</v>
      </c>
      <c r="H11" s="239">
        <f t="shared" si="0"/>
        <v>80.9</v>
      </c>
      <c r="I11" s="239">
        <f t="shared" si="1"/>
        <v>1686.3</v>
      </c>
      <c r="J11" s="238">
        <v>376568</v>
      </c>
      <c r="K11" s="238">
        <v>650</v>
      </c>
      <c r="L11" s="239">
        <f t="shared" si="2"/>
        <v>97.6923076923077</v>
      </c>
    </row>
    <row r="12" spans="1:12" ht="12.75" customHeight="1">
      <c r="A12" s="240" t="s">
        <v>318</v>
      </c>
      <c r="B12" s="241"/>
      <c r="C12" s="549" t="s">
        <v>373</v>
      </c>
      <c r="D12" s="550" t="s">
        <v>944</v>
      </c>
      <c r="E12" s="550" t="s">
        <v>373</v>
      </c>
      <c r="F12" s="550" t="s">
        <v>373</v>
      </c>
      <c r="G12" s="839" t="s">
        <v>373</v>
      </c>
      <c r="H12" s="840" t="s">
        <v>877</v>
      </c>
      <c r="I12" s="840" t="s">
        <v>373</v>
      </c>
      <c r="J12" s="243">
        <v>1631210</v>
      </c>
      <c r="K12" s="550" t="s">
        <v>679</v>
      </c>
      <c r="L12" s="840" t="s">
        <v>373</v>
      </c>
    </row>
    <row r="13" spans="1:12" ht="12.75" customHeight="1">
      <c r="A13" s="229" t="s">
        <v>319</v>
      </c>
      <c r="B13" s="230"/>
      <c r="C13" s="237">
        <v>6383</v>
      </c>
      <c r="D13" s="238">
        <v>2872</v>
      </c>
      <c r="E13" s="238">
        <v>3511</v>
      </c>
      <c r="F13" s="238">
        <v>2891</v>
      </c>
      <c r="G13" s="250">
        <f t="shared" si="3"/>
        <v>2.2078865444482876</v>
      </c>
      <c r="H13" s="239">
        <f t="shared" si="0"/>
        <v>81.8</v>
      </c>
      <c r="I13" s="239">
        <f t="shared" si="1"/>
        <v>12635.7</v>
      </c>
      <c r="J13" s="238">
        <v>505155</v>
      </c>
      <c r="K13" s="238">
        <v>6925</v>
      </c>
      <c r="L13" s="239">
        <f t="shared" si="2"/>
        <v>92.17328519855596</v>
      </c>
    </row>
    <row r="14" spans="1:12" ht="12.75" customHeight="1">
      <c r="A14" s="229" t="s">
        <v>320</v>
      </c>
      <c r="B14" s="230"/>
      <c r="C14" s="237">
        <v>1873</v>
      </c>
      <c r="D14" s="238">
        <v>846</v>
      </c>
      <c r="E14" s="238">
        <v>1027</v>
      </c>
      <c r="F14" s="238">
        <v>791</v>
      </c>
      <c r="G14" s="250">
        <f t="shared" si="3"/>
        <v>2.367888748419722</v>
      </c>
      <c r="H14" s="239">
        <f t="shared" si="0"/>
        <v>82.39999999999999</v>
      </c>
      <c r="I14" s="239">
        <f t="shared" si="1"/>
        <v>4663.2</v>
      </c>
      <c r="J14" s="238">
        <v>401658</v>
      </c>
      <c r="K14" s="238">
        <v>1938</v>
      </c>
      <c r="L14" s="239">
        <f t="shared" si="2"/>
        <v>96.64602683178535</v>
      </c>
    </row>
    <row r="15" spans="1:12" ht="12.75" customHeight="1">
      <c r="A15" s="229" t="s">
        <v>321</v>
      </c>
      <c r="B15" s="230"/>
      <c r="C15" s="237">
        <v>1384</v>
      </c>
      <c r="D15" s="238">
        <v>620</v>
      </c>
      <c r="E15" s="238">
        <v>764</v>
      </c>
      <c r="F15" s="238">
        <v>596</v>
      </c>
      <c r="G15" s="250">
        <f t="shared" si="3"/>
        <v>2.3221476510067114</v>
      </c>
      <c r="H15" s="239">
        <f t="shared" si="0"/>
        <v>81.2</v>
      </c>
      <c r="I15" s="239">
        <f t="shared" si="1"/>
        <v>5631.1</v>
      </c>
      <c r="J15" s="238">
        <v>245779</v>
      </c>
      <c r="K15" s="238">
        <v>1379</v>
      </c>
      <c r="L15" s="239">
        <f t="shared" si="2"/>
        <v>100.36258158085569</v>
      </c>
    </row>
    <row r="16" spans="1:12" ht="12.75" customHeight="1">
      <c r="A16" s="229" t="s">
        <v>322</v>
      </c>
      <c r="B16" s="230"/>
      <c r="C16" s="237">
        <v>3325</v>
      </c>
      <c r="D16" s="238">
        <v>1481</v>
      </c>
      <c r="E16" s="238">
        <v>1844</v>
      </c>
      <c r="F16" s="238">
        <v>1338</v>
      </c>
      <c r="G16" s="250">
        <f t="shared" si="3"/>
        <v>2.485052316890882</v>
      </c>
      <c r="H16" s="239">
        <f t="shared" si="0"/>
        <v>80.30000000000001</v>
      </c>
      <c r="I16" s="239">
        <f t="shared" si="1"/>
        <v>5952.6</v>
      </c>
      <c r="J16" s="238">
        <v>558575</v>
      </c>
      <c r="K16" s="238">
        <v>3345</v>
      </c>
      <c r="L16" s="239">
        <f t="shared" si="2"/>
        <v>99.40209267563527</v>
      </c>
    </row>
    <row r="17" spans="1:12" ht="12.75" customHeight="1">
      <c r="A17" s="240" t="s">
        <v>323</v>
      </c>
      <c r="B17" s="241"/>
      <c r="C17" s="242">
        <v>2251</v>
      </c>
      <c r="D17" s="243">
        <v>975</v>
      </c>
      <c r="E17" s="243">
        <v>1276</v>
      </c>
      <c r="F17" s="243">
        <v>1065</v>
      </c>
      <c r="G17" s="841">
        <f t="shared" si="3"/>
        <v>2.1136150234741784</v>
      </c>
      <c r="H17" s="842">
        <f t="shared" si="0"/>
        <v>76.4</v>
      </c>
      <c r="I17" s="842">
        <f t="shared" si="1"/>
        <v>9478.7</v>
      </c>
      <c r="J17" s="243">
        <v>237481</v>
      </c>
      <c r="K17" s="243">
        <v>2301</v>
      </c>
      <c r="L17" s="842">
        <f t="shared" si="2"/>
        <v>97.82703172533681</v>
      </c>
    </row>
    <row r="18" spans="1:12" ht="12.75" customHeight="1">
      <c r="A18" s="229" t="s">
        <v>324</v>
      </c>
      <c r="B18" s="230"/>
      <c r="C18" s="237">
        <v>2039</v>
      </c>
      <c r="D18" s="238">
        <v>898</v>
      </c>
      <c r="E18" s="238">
        <v>1141</v>
      </c>
      <c r="F18" s="238">
        <v>999</v>
      </c>
      <c r="G18" s="250">
        <f t="shared" si="3"/>
        <v>2.041041041041041</v>
      </c>
      <c r="H18" s="239">
        <f t="shared" si="0"/>
        <v>78.7</v>
      </c>
      <c r="I18" s="239">
        <f t="shared" si="1"/>
        <v>8313.4</v>
      </c>
      <c r="J18" s="238">
        <v>245268</v>
      </c>
      <c r="K18" s="238">
        <v>2035</v>
      </c>
      <c r="L18" s="239">
        <f t="shared" si="2"/>
        <v>100.1965601965602</v>
      </c>
    </row>
    <row r="19" spans="1:12" ht="12.75" customHeight="1">
      <c r="A19" s="229" t="s">
        <v>325</v>
      </c>
      <c r="B19" s="230"/>
      <c r="C19" s="237">
        <v>1247</v>
      </c>
      <c r="D19" s="238">
        <v>537</v>
      </c>
      <c r="E19" s="238">
        <v>710</v>
      </c>
      <c r="F19" s="238">
        <v>618</v>
      </c>
      <c r="G19" s="250">
        <f t="shared" si="3"/>
        <v>2.017799352750809</v>
      </c>
      <c r="H19" s="239">
        <f t="shared" si="0"/>
        <v>75.6</v>
      </c>
      <c r="I19" s="239">
        <f t="shared" si="1"/>
        <v>12135.9</v>
      </c>
      <c r="J19" s="238">
        <v>102753</v>
      </c>
      <c r="K19" s="238">
        <v>1289</v>
      </c>
      <c r="L19" s="239">
        <f t="shared" si="2"/>
        <v>96.74166020170675</v>
      </c>
    </row>
    <row r="20" spans="1:12" ht="12.75" customHeight="1">
      <c r="A20" s="229" t="s">
        <v>326</v>
      </c>
      <c r="B20" s="230"/>
      <c r="C20" s="237">
        <v>2073</v>
      </c>
      <c r="D20" s="238">
        <v>948</v>
      </c>
      <c r="E20" s="238">
        <v>1125</v>
      </c>
      <c r="F20" s="238">
        <v>898</v>
      </c>
      <c r="G20" s="250">
        <f t="shared" si="3"/>
        <v>2.3084632516703785</v>
      </c>
      <c r="H20" s="239">
        <f t="shared" si="0"/>
        <v>84.3</v>
      </c>
      <c r="I20" s="239">
        <f t="shared" si="1"/>
        <v>4113.2</v>
      </c>
      <c r="J20" s="238">
        <v>503984</v>
      </c>
      <c r="K20" s="238">
        <v>2029</v>
      </c>
      <c r="L20" s="239">
        <f t="shared" si="2"/>
        <v>102.16855593888614</v>
      </c>
    </row>
    <row r="21" spans="1:12" ht="12.75" customHeight="1">
      <c r="A21" s="229" t="s">
        <v>327</v>
      </c>
      <c r="B21" s="230"/>
      <c r="C21" s="237">
        <v>4723</v>
      </c>
      <c r="D21" s="238">
        <v>2123</v>
      </c>
      <c r="E21" s="238">
        <v>2600</v>
      </c>
      <c r="F21" s="238">
        <v>2042</v>
      </c>
      <c r="G21" s="250">
        <f t="shared" si="3"/>
        <v>2.312928501469148</v>
      </c>
      <c r="H21" s="239">
        <f t="shared" si="0"/>
        <v>81.69999999999999</v>
      </c>
      <c r="I21" s="239">
        <f t="shared" si="1"/>
        <v>17012.5</v>
      </c>
      <c r="J21" s="238">
        <v>277619</v>
      </c>
      <c r="K21" s="238">
        <v>4725</v>
      </c>
      <c r="L21" s="239">
        <f t="shared" si="2"/>
        <v>99.95767195767196</v>
      </c>
    </row>
    <row r="22" spans="1:12" ht="12.75" customHeight="1">
      <c r="A22" s="240" t="s">
        <v>328</v>
      </c>
      <c r="B22" s="241"/>
      <c r="C22" s="242">
        <v>1443</v>
      </c>
      <c r="D22" s="243">
        <v>619</v>
      </c>
      <c r="E22" s="243">
        <v>824</v>
      </c>
      <c r="F22" s="243">
        <v>688</v>
      </c>
      <c r="G22" s="841">
        <f t="shared" si="3"/>
        <v>2.0973837209302326</v>
      </c>
      <c r="H22" s="842">
        <f t="shared" si="0"/>
        <v>75.1</v>
      </c>
      <c r="I22" s="842">
        <f t="shared" si="1"/>
        <v>12304.5</v>
      </c>
      <c r="J22" s="243">
        <v>117274</v>
      </c>
      <c r="K22" s="243">
        <v>1513</v>
      </c>
      <c r="L22" s="842">
        <f t="shared" si="2"/>
        <v>95.3734302709848</v>
      </c>
    </row>
    <row r="23" spans="1:12" ht="12.75" customHeight="1">
      <c r="A23" s="229" t="s">
        <v>329</v>
      </c>
      <c r="B23" s="230"/>
      <c r="C23" s="237">
        <v>2334</v>
      </c>
      <c r="D23" s="238">
        <v>1006</v>
      </c>
      <c r="E23" s="238">
        <v>1328</v>
      </c>
      <c r="F23" s="238">
        <v>1176</v>
      </c>
      <c r="G23" s="250">
        <f t="shared" si="3"/>
        <v>1.9846938775510203</v>
      </c>
      <c r="H23" s="239">
        <f t="shared" si="0"/>
        <v>75.8</v>
      </c>
      <c r="I23" s="239">
        <f t="shared" si="1"/>
        <v>10326.3</v>
      </c>
      <c r="J23" s="238">
        <v>226024</v>
      </c>
      <c r="K23" s="238">
        <v>2289</v>
      </c>
      <c r="L23" s="239">
        <f t="shared" si="2"/>
        <v>101.96592398427259</v>
      </c>
    </row>
    <row r="24" spans="1:12" ht="12.75" customHeight="1">
      <c r="A24" s="229" t="s">
        <v>330</v>
      </c>
      <c r="B24" s="230"/>
      <c r="C24" s="237">
        <v>843</v>
      </c>
      <c r="D24" s="238">
        <v>370</v>
      </c>
      <c r="E24" s="238">
        <v>473</v>
      </c>
      <c r="F24" s="238">
        <v>449</v>
      </c>
      <c r="G24" s="250">
        <f t="shared" si="3"/>
        <v>1.8775055679287305</v>
      </c>
      <c r="H24" s="239">
        <f t="shared" si="0"/>
        <v>78.2</v>
      </c>
      <c r="I24" s="239">
        <f t="shared" si="1"/>
        <v>7994.6</v>
      </c>
      <c r="J24" s="238">
        <v>105446</v>
      </c>
      <c r="K24" s="238">
        <v>853</v>
      </c>
      <c r="L24" s="239">
        <f t="shared" si="2"/>
        <v>98.82766705744432</v>
      </c>
    </row>
    <row r="25" spans="1:12" ht="12.75" customHeight="1">
      <c r="A25" s="229" t="s">
        <v>331</v>
      </c>
      <c r="B25" s="230"/>
      <c r="C25" s="237">
        <v>1201</v>
      </c>
      <c r="D25" s="238">
        <v>498</v>
      </c>
      <c r="E25" s="238">
        <v>703</v>
      </c>
      <c r="F25" s="238">
        <v>568</v>
      </c>
      <c r="G25" s="250">
        <f t="shared" si="3"/>
        <v>2.11443661971831</v>
      </c>
      <c r="H25" s="239">
        <f t="shared" si="0"/>
        <v>70.8</v>
      </c>
      <c r="I25" s="239">
        <f t="shared" si="1"/>
        <v>10476.5</v>
      </c>
      <c r="J25" s="238">
        <v>114638</v>
      </c>
      <c r="K25" s="238">
        <v>1182</v>
      </c>
      <c r="L25" s="239">
        <f t="shared" si="2"/>
        <v>101.60744500846025</v>
      </c>
    </row>
    <row r="26" spans="1:12" ht="12.75" customHeight="1">
      <c r="A26" s="229" t="s">
        <v>332</v>
      </c>
      <c r="B26" s="230"/>
      <c r="C26" s="237">
        <v>666</v>
      </c>
      <c r="D26" s="238">
        <v>285</v>
      </c>
      <c r="E26" s="238">
        <v>381</v>
      </c>
      <c r="F26" s="238">
        <v>330</v>
      </c>
      <c r="G26" s="250">
        <f t="shared" si="3"/>
        <v>2.018181818181818</v>
      </c>
      <c r="H26" s="239">
        <f t="shared" si="0"/>
        <v>74.8</v>
      </c>
      <c r="I26" s="239">
        <f t="shared" si="1"/>
        <v>9038</v>
      </c>
      <c r="J26" s="238">
        <v>73689</v>
      </c>
      <c r="K26" s="238">
        <v>642</v>
      </c>
      <c r="L26" s="239">
        <f t="shared" si="2"/>
        <v>103.73831775700934</v>
      </c>
    </row>
    <row r="27" spans="1:12" ht="12.75" customHeight="1">
      <c r="A27" s="240" t="s">
        <v>333</v>
      </c>
      <c r="B27" s="241"/>
      <c r="C27" s="242">
        <v>611</v>
      </c>
      <c r="D27" s="243">
        <v>276</v>
      </c>
      <c r="E27" s="243">
        <v>335</v>
      </c>
      <c r="F27" s="243">
        <v>269</v>
      </c>
      <c r="G27" s="841">
        <f t="shared" si="3"/>
        <v>2.2713754646840147</v>
      </c>
      <c r="H27" s="842">
        <f t="shared" si="0"/>
        <v>82.39999999999999</v>
      </c>
      <c r="I27" s="842">
        <f t="shared" si="1"/>
        <v>9061.5</v>
      </c>
      <c r="J27" s="243">
        <v>67428</v>
      </c>
      <c r="K27" s="243">
        <v>588</v>
      </c>
      <c r="L27" s="842">
        <f t="shared" si="2"/>
        <v>103.91156462585033</v>
      </c>
    </row>
    <row r="28" spans="1:12" ht="12.75" customHeight="1">
      <c r="A28" s="229" t="s">
        <v>334</v>
      </c>
      <c r="B28" s="230"/>
      <c r="C28" s="237">
        <v>948</v>
      </c>
      <c r="D28" s="238">
        <v>437</v>
      </c>
      <c r="E28" s="238">
        <v>511</v>
      </c>
      <c r="F28" s="238">
        <v>430</v>
      </c>
      <c r="G28" s="250">
        <f t="shared" si="3"/>
        <v>2.2046511627906975</v>
      </c>
      <c r="H28" s="239">
        <f t="shared" si="0"/>
        <v>85.5</v>
      </c>
      <c r="I28" s="239">
        <f t="shared" si="1"/>
        <v>10801.6</v>
      </c>
      <c r="J28" s="238">
        <v>87765</v>
      </c>
      <c r="K28" s="238">
        <v>981</v>
      </c>
      <c r="L28" s="239">
        <f t="shared" si="2"/>
        <v>96.63608562691131</v>
      </c>
    </row>
    <row r="29" spans="1:12" ht="12.75" customHeight="1">
      <c r="A29" s="229" t="s">
        <v>335</v>
      </c>
      <c r="B29" s="230"/>
      <c r="C29" s="237">
        <v>2829</v>
      </c>
      <c r="D29" s="238">
        <v>1223</v>
      </c>
      <c r="E29" s="238">
        <v>1606</v>
      </c>
      <c r="F29" s="238">
        <v>1290</v>
      </c>
      <c r="G29" s="250">
        <f t="shared" si="3"/>
        <v>2.1930232558139533</v>
      </c>
      <c r="H29" s="239">
        <f t="shared" si="0"/>
        <v>76.2</v>
      </c>
      <c r="I29" s="239">
        <f t="shared" si="1"/>
        <v>18178.7</v>
      </c>
      <c r="J29" s="238">
        <v>155622</v>
      </c>
      <c r="K29" s="238">
        <v>2888</v>
      </c>
      <c r="L29" s="239">
        <f t="shared" si="2"/>
        <v>97.95706371191135</v>
      </c>
    </row>
    <row r="30" spans="1:12" ht="12.75" customHeight="1">
      <c r="A30" s="229" t="s">
        <v>336</v>
      </c>
      <c r="B30" s="230"/>
      <c r="C30" s="237">
        <v>625</v>
      </c>
      <c r="D30" s="238">
        <v>271</v>
      </c>
      <c r="E30" s="238">
        <v>354</v>
      </c>
      <c r="F30" s="238">
        <v>305</v>
      </c>
      <c r="G30" s="250">
        <f t="shared" si="3"/>
        <v>2.0491803278688523</v>
      </c>
      <c r="H30" s="239">
        <f t="shared" si="0"/>
        <v>76.6</v>
      </c>
      <c r="I30" s="239">
        <f t="shared" si="1"/>
        <v>12690.4</v>
      </c>
      <c r="J30" s="238">
        <v>49250</v>
      </c>
      <c r="K30" s="238">
        <v>545</v>
      </c>
      <c r="L30" s="239">
        <f t="shared" si="2"/>
        <v>114.6788990825688</v>
      </c>
    </row>
    <row r="31" spans="1:12" ht="12.75" customHeight="1">
      <c r="A31" s="229" t="s">
        <v>337</v>
      </c>
      <c r="B31" s="230"/>
      <c r="C31" s="237">
        <v>1136</v>
      </c>
      <c r="D31" s="238">
        <v>482</v>
      </c>
      <c r="E31" s="238">
        <v>654</v>
      </c>
      <c r="F31" s="238">
        <v>587</v>
      </c>
      <c r="G31" s="250">
        <f t="shared" si="3"/>
        <v>1.9352640545144804</v>
      </c>
      <c r="H31" s="239">
        <f t="shared" si="0"/>
        <v>73.7</v>
      </c>
      <c r="I31" s="239">
        <f t="shared" si="1"/>
        <v>13525.7</v>
      </c>
      <c r="J31" s="238">
        <v>83988</v>
      </c>
      <c r="K31" s="238">
        <v>1055</v>
      </c>
      <c r="L31" s="239">
        <f t="shared" si="2"/>
        <v>107.67772511848341</v>
      </c>
    </row>
    <row r="32" spans="1:12" ht="12.75" customHeight="1">
      <c r="A32" s="240" t="s">
        <v>338</v>
      </c>
      <c r="B32" s="241"/>
      <c r="C32" s="242">
        <v>499</v>
      </c>
      <c r="D32" s="243">
        <v>211</v>
      </c>
      <c r="E32" s="243">
        <v>288</v>
      </c>
      <c r="F32" s="243">
        <v>241</v>
      </c>
      <c r="G32" s="841">
        <f t="shared" si="3"/>
        <v>2.070539419087137</v>
      </c>
      <c r="H32" s="842">
        <f t="shared" si="0"/>
        <v>73.3</v>
      </c>
      <c r="I32" s="842">
        <f t="shared" si="1"/>
        <v>7746</v>
      </c>
      <c r="J32" s="243">
        <v>64420</v>
      </c>
      <c r="K32" s="243">
        <v>587</v>
      </c>
      <c r="L32" s="842">
        <f t="shared" si="2"/>
        <v>85.00851788756388</v>
      </c>
    </row>
    <row r="33" spans="1:12" ht="12.75" customHeight="1">
      <c r="A33" s="229" t="s">
        <v>339</v>
      </c>
      <c r="B33" s="230"/>
      <c r="C33" s="237">
        <v>683</v>
      </c>
      <c r="D33" s="238">
        <v>313</v>
      </c>
      <c r="E33" s="238">
        <v>370</v>
      </c>
      <c r="F33" s="238">
        <v>342</v>
      </c>
      <c r="G33" s="250">
        <f t="shared" si="3"/>
        <v>1.9970760233918128</v>
      </c>
      <c r="H33" s="239">
        <f t="shared" si="0"/>
        <v>84.6</v>
      </c>
      <c r="I33" s="239">
        <f t="shared" si="1"/>
        <v>12929.5</v>
      </c>
      <c r="J33" s="238">
        <v>52825</v>
      </c>
      <c r="K33" s="238">
        <v>675</v>
      </c>
      <c r="L33" s="239">
        <f t="shared" si="2"/>
        <v>101.18518518518518</v>
      </c>
    </row>
    <row r="34" spans="1:12" ht="12.75" customHeight="1">
      <c r="A34" s="229" t="s">
        <v>340</v>
      </c>
      <c r="B34" s="230"/>
      <c r="C34" s="237">
        <v>1910</v>
      </c>
      <c r="D34" s="238">
        <v>829</v>
      </c>
      <c r="E34" s="238">
        <v>1081</v>
      </c>
      <c r="F34" s="238">
        <v>943</v>
      </c>
      <c r="G34" s="250">
        <f t="shared" si="3"/>
        <v>2.0254506892895017</v>
      </c>
      <c r="H34" s="239">
        <f t="shared" si="0"/>
        <v>76.7</v>
      </c>
      <c r="I34" s="239">
        <f t="shared" si="1"/>
        <v>13531.3</v>
      </c>
      <c r="J34" s="238">
        <v>141154</v>
      </c>
      <c r="K34" s="238">
        <v>2030</v>
      </c>
      <c r="L34" s="239">
        <f t="shared" si="2"/>
        <v>94.08866995073892</v>
      </c>
    </row>
    <row r="35" spans="1:12" ht="12.75" customHeight="1">
      <c r="A35" s="229" t="s">
        <v>341</v>
      </c>
      <c r="B35" s="230"/>
      <c r="C35" s="237">
        <v>1697</v>
      </c>
      <c r="D35" s="238">
        <v>747</v>
      </c>
      <c r="E35" s="238">
        <v>950</v>
      </c>
      <c r="F35" s="238">
        <v>736</v>
      </c>
      <c r="G35" s="250">
        <f t="shared" si="3"/>
        <v>2.3057065217391304</v>
      </c>
      <c r="H35" s="239">
        <f t="shared" si="0"/>
        <v>78.60000000000001</v>
      </c>
      <c r="I35" s="239">
        <f t="shared" si="1"/>
        <v>16717.4</v>
      </c>
      <c r="J35" s="238">
        <v>101511</v>
      </c>
      <c r="K35" s="238">
        <v>1631</v>
      </c>
      <c r="L35" s="239">
        <f t="shared" si="2"/>
        <v>104.0465971796444</v>
      </c>
    </row>
    <row r="36" spans="1:12" ht="12.75" customHeight="1">
      <c r="A36" s="229" t="s">
        <v>342</v>
      </c>
      <c r="B36" s="230"/>
      <c r="C36" s="237">
        <v>1167</v>
      </c>
      <c r="D36" s="238">
        <v>513</v>
      </c>
      <c r="E36" s="238">
        <v>654</v>
      </c>
      <c r="F36" s="238">
        <v>622</v>
      </c>
      <c r="G36" s="250">
        <f t="shared" si="3"/>
        <v>1.8762057877813505</v>
      </c>
      <c r="H36" s="239">
        <f t="shared" si="0"/>
        <v>78.4</v>
      </c>
      <c r="I36" s="239">
        <f t="shared" si="1"/>
        <v>12350.6</v>
      </c>
      <c r="J36" s="238">
        <v>94489</v>
      </c>
      <c r="K36" s="238">
        <v>1223</v>
      </c>
      <c r="L36" s="239">
        <f t="shared" si="2"/>
        <v>95.42109566639412</v>
      </c>
    </row>
    <row r="37" spans="1:12" ht="12.75" customHeight="1">
      <c r="A37" s="240" t="s">
        <v>343</v>
      </c>
      <c r="B37" s="241"/>
      <c r="C37" s="242">
        <v>899</v>
      </c>
      <c r="D37" s="243">
        <v>380</v>
      </c>
      <c r="E37" s="243">
        <v>519</v>
      </c>
      <c r="F37" s="243">
        <v>473</v>
      </c>
      <c r="G37" s="841">
        <f t="shared" si="3"/>
        <v>1.9006342494714588</v>
      </c>
      <c r="H37" s="842">
        <f t="shared" si="0"/>
        <v>73.2</v>
      </c>
      <c r="I37" s="842">
        <f t="shared" si="1"/>
        <v>11570.9</v>
      </c>
      <c r="J37" s="243">
        <v>77695</v>
      </c>
      <c r="K37" s="243">
        <v>928</v>
      </c>
      <c r="L37" s="842">
        <f t="shared" si="2"/>
        <v>96.875</v>
      </c>
    </row>
    <row r="38" spans="1:12" ht="12.75" customHeight="1">
      <c r="A38" s="229" t="s">
        <v>344</v>
      </c>
      <c r="B38" s="230"/>
      <c r="C38" s="237">
        <v>627</v>
      </c>
      <c r="D38" s="238">
        <v>264</v>
      </c>
      <c r="E38" s="238">
        <v>363</v>
      </c>
      <c r="F38" s="238">
        <v>350</v>
      </c>
      <c r="G38" s="250">
        <f t="shared" si="3"/>
        <v>1.7914285714285714</v>
      </c>
      <c r="H38" s="239">
        <f t="shared" si="0"/>
        <v>72.7</v>
      </c>
      <c r="I38" s="239">
        <f t="shared" si="1"/>
        <v>13683.1</v>
      </c>
      <c r="J38" s="238">
        <v>45823</v>
      </c>
      <c r="K38" s="238">
        <v>652</v>
      </c>
      <c r="L38" s="239">
        <f t="shared" si="2"/>
        <v>96.16564417177914</v>
      </c>
    </row>
    <row r="39" spans="1:12" ht="12.75" customHeight="1">
      <c r="A39" s="229" t="s">
        <v>345</v>
      </c>
      <c r="B39" s="230"/>
      <c r="C39" s="237">
        <v>592</v>
      </c>
      <c r="D39" s="238">
        <v>259</v>
      </c>
      <c r="E39" s="238">
        <v>333</v>
      </c>
      <c r="F39" s="238">
        <v>277</v>
      </c>
      <c r="G39" s="250">
        <f t="shared" si="3"/>
        <v>2.137184115523466</v>
      </c>
      <c r="H39" s="239">
        <f aca="true" t="shared" si="4" ref="H39:H66">ROUND(D39/E39,3)*100</f>
        <v>77.8</v>
      </c>
      <c r="I39" s="239">
        <f t="shared" si="1"/>
        <v>6924.5</v>
      </c>
      <c r="J39" s="238">
        <v>85494</v>
      </c>
      <c r="K39" s="238">
        <v>609</v>
      </c>
      <c r="L39" s="239">
        <f aca="true" t="shared" si="5" ref="L39:L66">(C39/K39)*100</f>
        <v>97.20853858784893</v>
      </c>
    </row>
    <row r="40" spans="1:12" ht="12.75" customHeight="1">
      <c r="A40" s="229" t="s">
        <v>346</v>
      </c>
      <c r="B40" s="230"/>
      <c r="C40" s="237">
        <v>1338</v>
      </c>
      <c r="D40" s="238">
        <v>583</v>
      </c>
      <c r="E40" s="238">
        <v>755</v>
      </c>
      <c r="F40" s="238">
        <v>570</v>
      </c>
      <c r="G40" s="250">
        <f t="shared" si="3"/>
        <v>2.3473684210526318</v>
      </c>
      <c r="H40" s="239">
        <f t="shared" si="4"/>
        <v>77.2</v>
      </c>
      <c r="I40" s="239">
        <f t="shared" si="1"/>
        <v>9444.2</v>
      </c>
      <c r="J40" s="238">
        <v>141675</v>
      </c>
      <c r="K40" s="238">
        <v>1288</v>
      </c>
      <c r="L40" s="239">
        <f t="shared" si="5"/>
        <v>103.88198757763976</v>
      </c>
    </row>
    <row r="41" spans="1:12" ht="12.75" customHeight="1">
      <c r="A41" s="229" t="s">
        <v>347</v>
      </c>
      <c r="B41" s="230"/>
      <c r="C41" s="237">
        <v>1190</v>
      </c>
      <c r="D41" s="238">
        <v>545</v>
      </c>
      <c r="E41" s="238">
        <v>645</v>
      </c>
      <c r="F41" s="238">
        <v>527</v>
      </c>
      <c r="G41" s="250">
        <f t="shared" si="3"/>
        <v>2.2580645161290325</v>
      </c>
      <c r="H41" s="239">
        <f t="shared" si="4"/>
        <v>84.5</v>
      </c>
      <c r="I41" s="239">
        <f t="shared" si="1"/>
        <v>14754.4</v>
      </c>
      <c r="J41" s="238">
        <v>80654</v>
      </c>
      <c r="K41" s="238">
        <v>1188</v>
      </c>
      <c r="L41" s="239">
        <f t="shared" si="5"/>
        <v>100.16835016835017</v>
      </c>
    </row>
    <row r="42" spans="1:12" ht="12.75" customHeight="1">
      <c r="A42" s="240" t="s">
        <v>348</v>
      </c>
      <c r="B42" s="241"/>
      <c r="C42" s="242">
        <v>459</v>
      </c>
      <c r="D42" s="243">
        <v>202</v>
      </c>
      <c r="E42" s="243">
        <v>257</v>
      </c>
      <c r="F42" s="243">
        <v>237</v>
      </c>
      <c r="G42" s="841">
        <f t="shared" si="3"/>
        <v>1.9367088607594938</v>
      </c>
      <c r="H42" s="842">
        <f t="shared" si="4"/>
        <v>78.60000000000001</v>
      </c>
      <c r="I42" s="842">
        <f t="shared" si="1"/>
        <v>8206.4</v>
      </c>
      <c r="J42" s="243">
        <v>55932</v>
      </c>
      <c r="K42" s="243">
        <v>477</v>
      </c>
      <c r="L42" s="842">
        <f t="shared" si="5"/>
        <v>96.22641509433963</v>
      </c>
    </row>
    <row r="43" spans="1:12" ht="12.75" customHeight="1">
      <c r="A43" s="229" t="s">
        <v>349</v>
      </c>
      <c r="B43" s="230"/>
      <c r="C43" s="237">
        <v>3409</v>
      </c>
      <c r="D43" s="238">
        <v>1571</v>
      </c>
      <c r="E43" s="238">
        <v>1838</v>
      </c>
      <c r="F43" s="238">
        <v>1500</v>
      </c>
      <c r="G43" s="250">
        <f t="shared" si="3"/>
        <v>2.272666666666667</v>
      </c>
      <c r="H43" s="239">
        <f t="shared" si="4"/>
        <v>85.5</v>
      </c>
      <c r="I43" s="239">
        <f t="shared" si="1"/>
        <v>18196.8</v>
      </c>
      <c r="J43" s="238">
        <v>187341</v>
      </c>
      <c r="K43" s="238">
        <v>3590</v>
      </c>
      <c r="L43" s="239">
        <f t="shared" si="5"/>
        <v>94.958217270195</v>
      </c>
    </row>
    <row r="44" spans="1:12" ht="12.75" customHeight="1">
      <c r="A44" s="229" t="s">
        <v>350</v>
      </c>
      <c r="B44" s="230"/>
      <c r="C44" s="237">
        <v>557</v>
      </c>
      <c r="D44" s="238">
        <v>245</v>
      </c>
      <c r="E44" s="238">
        <v>312</v>
      </c>
      <c r="F44" s="238">
        <v>266</v>
      </c>
      <c r="G44" s="250">
        <f t="shared" si="3"/>
        <v>2.093984962406015</v>
      </c>
      <c r="H44" s="239">
        <f t="shared" si="4"/>
        <v>78.5</v>
      </c>
      <c r="I44" s="239">
        <f t="shared" si="1"/>
        <v>9967.6</v>
      </c>
      <c r="J44" s="238">
        <v>55881</v>
      </c>
      <c r="K44" s="238">
        <v>590</v>
      </c>
      <c r="L44" s="239">
        <f t="shared" si="5"/>
        <v>94.40677966101696</v>
      </c>
    </row>
    <row r="45" spans="1:12" ht="12.75" customHeight="1">
      <c r="A45" s="229" t="s">
        <v>351</v>
      </c>
      <c r="B45" s="230"/>
      <c r="C45" s="237">
        <v>602</v>
      </c>
      <c r="D45" s="238">
        <v>266</v>
      </c>
      <c r="E45" s="238">
        <v>336</v>
      </c>
      <c r="F45" s="238">
        <v>311</v>
      </c>
      <c r="G45" s="250">
        <f t="shared" si="3"/>
        <v>1.9356913183279743</v>
      </c>
      <c r="H45" s="239">
        <f t="shared" si="4"/>
        <v>79.2</v>
      </c>
      <c r="I45" s="239">
        <f t="shared" si="1"/>
        <v>9588.6</v>
      </c>
      <c r="J45" s="238">
        <v>62783</v>
      </c>
      <c r="K45" s="238">
        <v>609</v>
      </c>
      <c r="L45" s="239">
        <f t="shared" si="5"/>
        <v>98.85057471264368</v>
      </c>
    </row>
    <row r="46" spans="1:12" ht="12.75" customHeight="1">
      <c r="A46" s="229" t="s">
        <v>352</v>
      </c>
      <c r="B46" s="230"/>
      <c r="C46" s="237">
        <v>839</v>
      </c>
      <c r="D46" s="238">
        <v>406</v>
      </c>
      <c r="E46" s="238">
        <v>433</v>
      </c>
      <c r="F46" s="238">
        <v>363</v>
      </c>
      <c r="G46" s="250">
        <f t="shared" si="3"/>
        <v>2.3112947658402203</v>
      </c>
      <c r="H46" s="239">
        <f t="shared" si="4"/>
        <v>93.8</v>
      </c>
      <c r="I46" s="239">
        <f t="shared" si="1"/>
        <v>14380.7</v>
      </c>
      <c r="J46" s="238">
        <v>58342</v>
      </c>
      <c r="K46" s="238">
        <v>883</v>
      </c>
      <c r="L46" s="239">
        <f t="shared" si="5"/>
        <v>95.01698754246885</v>
      </c>
    </row>
    <row r="47" spans="1:12" ht="12.75" customHeight="1">
      <c r="A47" s="240" t="s">
        <v>353</v>
      </c>
      <c r="B47" s="241"/>
      <c r="C47" s="242">
        <v>883</v>
      </c>
      <c r="D47" s="243">
        <v>393</v>
      </c>
      <c r="E47" s="243">
        <v>490</v>
      </c>
      <c r="F47" s="243">
        <v>449</v>
      </c>
      <c r="G47" s="841">
        <f t="shared" si="3"/>
        <v>1.9665924276169264</v>
      </c>
      <c r="H47" s="842">
        <f t="shared" si="4"/>
        <v>80.2</v>
      </c>
      <c r="I47" s="842">
        <f t="shared" si="1"/>
        <v>6334.3</v>
      </c>
      <c r="J47" s="243">
        <v>139400</v>
      </c>
      <c r="K47" s="243">
        <v>874</v>
      </c>
      <c r="L47" s="842">
        <f t="shared" si="5"/>
        <v>101.02974828375287</v>
      </c>
    </row>
    <row r="48" spans="1:12" ht="12.75" customHeight="1">
      <c r="A48" s="229" t="s">
        <v>354</v>
      </c>
      <c r="B48" s="230"/>
      <c r="C48" s="237">
        <v>1032</v>
      </c>
      <c r="D48" s="238">
        <v>490</v>
      </c>
      <c r="E48" s="238">
        <v>542</v>
      </c>
      <c r="F48" s="238">
        <v>477</v>
      </c>
      <c r="G48" s="250">
        <f t="shared" si="3"/>
        <v>2.1635220125786163</v>
      </c>
      <c r="H48" s="239">
        <f t="shared" si="4"/>
        <v>90.4</v>
      </c>
      <c r="I48" s="239">
        <f t="shared" si="1"/>
        <v>9165.1</v>
      </c>
      <c r="J48" s="238">
        <v>112601</v>
      </c>
      <c r="K48" s="238">
        <v>1024</v>
      </c>
      <c r="L48" s="239">
        <f t="shared" si="5"/>
        <v>100.78125</v>
      </c>
    </row>
    <row r="49" spans="1:12" ht="12.75" customHeight="1">
      <c r="A49" s="229" t="s">
        <v>355</v>
      </c>
      <c r="B49" s="230"/>
      <c r="C49" s="237">
        <v>646</v>
      </c>
      <c r="D49" s="238">
        <v>302</v>
      </c>
      <c r="E49" s="238">
        <v>344</v>
      </c>
      <c r="F49" s="238">
        <v>323</v>
      </c>
      <c r="G49" s="250">
        <f t="shared" si="3"/>
        <v>2</v>
      </c>
      <c r="H49" s="239">
        <f t="shared" si="4"/>
        <v>87.8</v>
      </c>
      <c r="I49" s="239">
        <f t="shared" si="1"/>
        <v>12538.6</v>
      </c>
      <c r="J49" s="238">
        <v>51521</v>
      </c>
      <c r="K49" s="238">
        <v>634</v>
      </c>
      <c r="L49" s="239">
        <f t="shared" si="5"/>
        <v>101.89274447949528</v>
      </c>
    </row>
    <row r="50" spans="1:12" ht="12.75" customHeight="1">
      <c r="A50" s="229" t="s">
        <v>356</v>
      </c>
      <c r="B50" s="230"/>
      <c r="C50" s="237">
        <v>3799</v>
      </c>
      <c r="D50" s="238">
        <v>1759</v>
      </c>
      <c r="E50" s="238">
        <v>2040</v>
      </c>
      <c r="F50" s="238">
        <v>1695</v>
      </c>
      <c r="G50" s="250">
        <f t="shared" si="3"/>
        <v>2.241297935103245</v>
      </c>
      <c r="H50" s="239">
        <f t="shared" si="4"/>
        <v>86.2</v>
      </c>
      <c r="I50" s="239">
        <f t="shared" si="1"/>
        <v>25268.9</v>
      </c>
      <c r="J50" s="238">
        <v>150343</v>
      </c>
      <c r="K50" s="238">
        <v>3895</v>
      </c>
      <c r="L50" s="239">
        <f t="shared" si="5"/>
        <v>97.53530166880616</v>
      </c>
    </row>
    <row r="51" spans="1:12" ht="12.75" customHeight="1">
      <c r="A51" s="229" t="s">
        <v>357</v>
      </c>
      <c r="B51" s="230"/>
      <c r="C51" s="237">
        <v>2516</v>
      </c>
      <c r="D51" s="238">
        <v>1121</v>
      </c>
      <c r="E51" s="238">
        <v>1395</v>
      </c>
      <c r="F51" s="238">
        <v>1037</v>
      </c>
      <c r="G51" s="250">
        <f t="shared" si="3"/>
        <v>2.4262295081967213</v>
      </c>
      <c r="H51" s="239">
        <f t="shared" si="4"/>
        <v>80.4</v>
      </c>
      <c r="I51" s="239">
        <f t="shared" si="1"/>
        <v>14751.8</v>
      </c>
      <c r="J51" s="238">
        <v>170555</v>
      </c>
      <c r="K51" s="238">
        <v>2619</v>
      </c>
      <c r="L51" s="239">
        <f t="shared" si="5"/>
        <v>96.06720122184039</v>
      </c>
    </row>
    <row r="52" spans="1:12" ht="12.75" customHeight="1">
      <c r="A52" s="240" t="s">
        <v>358</v>
      </c>
      <c r="B52" s="241"/>
      <c r="C52" s="242">
        <v>2131</v>
      </c>
      <c r="D52" s="243">
        <v>1000</v>
      </c>
      <c r="E52" s="243">
        <v>1131</v>
      </c>
      <c r="F52" s="243">
        <v>849</v>
      </c>
      <c r="G52" s="841">
        <f t="shared" si="3"/>
        <v>2.5100117785630154</v>
      </c>
      <c r="H52" s="842">
        <f t="shared" si="4"/>
        <v>88.4</v>
      </c>
      <c r="I52" s="842">
        <f t="shared" si="1"/>
        <v>15471</v>
      </c>
      <c r="J52" s="243">
        <v>137742</v>
      </c>
      <c r="K52" s="243">
        <v>2316</v>
      </c>
      <c r="L52" s="842">
        <f t="shared" si="5"/>
        <v>92.01208981001727</v>
      </c>
    </row>
    <row r="53" spans="1:12" ht="12.75" customHeight="1">
      <c r="A53" s="229" t="s">
        <v>359</v>
      </c>
      <c r="B53" s="230"/>
      <c r="C53" s="237">
        <v>2656</v>
      </c>
      <c r="D53" s="238">
        <v>1276</v>
      </c>
      <c r="E53" s="238">
        <v>1380</v>
      </c>
      <c r="F53" s="238">
        <v>1182</v>
      </c>
      <c r="G53" s="250">
        <f t="shared" si="3"/>
        <v>2.2470389170896783</v>
      </c>
      <c r="H53" s="239">
        <f t="shared" si="4"/>
        <v>92.5</v>
      </c>
      <c r="I53" s="239">
        <f t="shared" si="1"/>
        <v>16653.1</v>
      </c>
      <c r="J53" s="238">
        <v>159490</v>
      </c>
      <c r="K53" s="238">
        <v>2799</v>
      </c>
      <c r="L53" s="239">
        <f t="shared" si="5"/>
        <v>94.8910325116113</v>
      </c>
    </row>
    <row r="54" spans="1:12" ht="12.75" customHeight="1">
      <c r="A54" s="229" t="s">
        <v>360</v>
      </c>
      <c r="B54" s="230"/>
      <c r="C54" s="237">
        <v>1897</v>
      </c>
      <c r="D54" s="238">
        <v>852</v>
      </c>
      <c r="E54" s="238">
        <v>1045</v>
      </c>
      <c r="F54" s="238">
        <v>810</v>
      </c>
      <c r="G54" s="250">
        <f t="shared" si="3"/>
        <v>2.3419753086419752</v>
      </c>
      <c r="H54" s="239">
        <f t="shared" si="4"/>
        <v>81.5</v>
      </c>
      <c r="I54" s="239">
        <f t="shared" si="1"/>
        <v>14776.9</v>
      </c>
      <c r="J54" s="238">
        <v>128376</v>
      </c>
      <c r="K54" s="238">
        <v>1910</v>
      </c>
      <c r="L54" s="239">
        <f t="shared" si="5"/>
        <v>99.31937172774869</v>
      </c>
    </row>
    <row r="55" spans="1:12" ht="12.75" customHeight="1">
      <c r="A55" s="229" t="s">
        <v>361</v>
      </c>
      <c r="B55" s="230"/>
      <c r="C55" s="237">
        <v>2083</v>
      </c>
      <c r="D55" s="238">
        <v>975</v>
      </c>
      <c r="E55" s="238">
        <v>1108</v>
      </c>
      <c r="F55" s="238">
        <v>972</v>
      </c>
      <c r="G55" s="250">
        <f t="shared" si="3"/>
        <v>2.1430041152263373</v>
      </c>
      <c r="H55" s="239">
        <f t="shared" si="4"/>
        <v>88</v>
      </c>
      <c r="I55" s="239">
        <f t="shared" si="1"/>
        <v>12185.6</v>
      </c>
      <c r="J55" s="238">
        <v>170940</v>
      </c>
      <c r="K55" s="238">
        <v>2058</v>
      </c>
      <c r="L55" s="239">
        <f t="shared" si="5"/>
        <v>101.21477162293489</v>
      </c>
    </row>
    <row r="56" spans="1:12" ht="12.75" customHeight="1">
      <c r="A56" s="229" t="s">
        <v>362</v>
      </c>
      <c r="B56" s="230"/>
      <c r="C56" s="237">
        <v>1034</v>
      </c>
      <c r="D56" s="238">
        <v>459</v>
      </c>
      <c r="E56" s="238">
        <v>575</v>
      </c>
      <c r="F56" s="238">
        <v>504</v>
      </c>
      <c r="G56" s="250">
        <f t="shared" si="3"/>
        <v>2.0515873015873014</v>
      </c>
      <c r="H56" s="239">
        <f t="shared" si="4"/>
        <v>79.80000000000001</v>
      </c>
      <c r="I56" s="239">
        <f t="shared" si="1"/>
        <v>8410.5</v>
      </c>
      <c r="J56" s="238">
        <v>122941</v>
      </c>
      <c r="K56" s="238">
        <v>1066</v>
      </c>
      <c r="L56" s="239">
        <f t="shared" si="5"/>
        <v>96.99812382739212</v>
      </c>
    </row>
    <row r="57" spans="1:12" ht="12.75" customHeight="1">
      <c r="A57" s="240" t="s">
        <v>363</v>
      </c>
      <c r="B57" s="241"/>
      <c r="C57" s="242">
        <v>1456</v>
      </c>
      <c r="D57" s="243">
        <v>673</v>
      </c>
      <c r="E57" s="243">
        <v>783</v>
      </c>
      <c r="F57" s="243">
        <v>565</v>
      </c>
      <c r="G57" s="841">
        <f t="shared" si="3"/>
        <v>2.576991150442478</v>
      </c>
      <c r="H57" s="842">
        <f t="shared" si="4"/>
        <v>86</v>
      </c>
      <c r="I57" s="842">
        <f t="shared" si="1"/>
        <v>8791.4</v>
      </c>
      <c r="J57" s="243">
        <v>165617</v>
      </c>
      <c r="K57" s="243">
        <v>1471</v>
      </c>
      <c r="L57" s="842">
        <f t="shared" si="5"/>
        <v>98.9802855200544</v>
      </c>
    </row>
    <row r="58" spans="1:12" ht="12.75" customHeight="1">
      <c r="A58" s="229" t="s">
        <v>364</v>
      </c>
      <c r="B58" s="230"/>
      <c r="C58" s="237">
        <v>1390</v>
      </c>
      <c r="D58" s="238">
        <v>595</v>
      </c>
      <c r="E58" s="238">
        <v>795</v>
      </c>
      <c r="F58" s="238">
        <v>516</v>
      </c>
      <c r="G58" s="250">
        <f t="shared" si="3"/>
        <v>2.693798449612403</v>
      </c>
      <c r="H58" s="239">
        <f t="shared" si="4"/>
        <v>74.8</v>
      </c>
      <c r="I58" s="239">
        <f t="shared" si="1"/>
        <v>4517.8</v>
      </c>
      <c r="J58" s="238">
        <v>307675</v>
      </c>
      <c r="K58" s="238">
        <v>1389</v>
      </c>
      <c r="L58" s="239">
        <f t="shared" si="5"/>
        <v>100.07199424046075</v>
      </c>
    </row>
    <row r="59" spans="1:12" ht="12.75" customHeight="1">
      <c r="A59" s="229" t="s">
        <v>365</v>
      </c>
      <c r="B59" s="230"/>
      <c r="C59" s="237">
        <v>4430</v>
      </c>
      <c r="D59" s="238">
        <v>1985</v>
      </c>
      <c r="E59" s="238">
        <v>2445</v>
      </c>
      <c r="F59" s="238">
        <v>2098</v>
      </c>
      <c r="G59" s="250">
        <f t="shared" si="3"/>
        <v>2.111534795042898</v>
      </c>
      <c r="H59" s="239">
        <f t="shared" si="4"/>
        <v>81.2</v>
      </c>
      <c r="I59" s="239">
        <f t="shared" si="1"/>
        <v>20784.8</v>
      </c>
      <c r="J59" s="238">
        <v>213137</v>
      </c>
      <c r="K59" s="238">
        <v>4200</v>
      </c>
      <c r="L59" s="239">
        <f t="shared" si="5"/>
        <v>105.47619047619048</v>
      </c>
    </row>
    <row r="60" spans="1:12" ht="12.75" customHeight="1">
      <c r="A60" s="229" t="s">
        <v>366</v>
      </c>
      <c r="B60" s="230"/>
      <c r="C60" s="237">
        <v>2651</v>
      </c>
      <c r="D60" s="238">
        <v>1199</v>
      </c>
      <c r="E60" s="238">
        <v>1452</v>
      </c>
      <c r="F60" s="238">
        <v>1328</v>
      </c>
      <c r="G60" s="250">
        <f t="shared" si="3"/>
        <v>1.9962349397590362</v>
      </c>
      <c r="H60" s="239">
        <f t="shared" si="4"/>
        <v>82.6</v>
      </c>
      <c r="I60" s="239">
        <f t="shared" si="1"/>
        <v>14104.7</v>
      </c>
      <c r="J60" s="238">
        <v>187951</v>
      </c>
      <c r="K60" s="238">
        <v>2860</v>
      </c>
      <c r="L60" s="239">
        <f t="shared" si="5"/>
        <v>92.6923076923077</v>
      </c>
    </row>
    <row r="61" spans="1:12" ht="12.75" customHeight="1">
      <c r="A61" s="229" t="s">
        <v>367</v>
      </c>
      <c r="B61" s="230"/>
      <c r="C61" s="237">
        <v>1504</v>
      </c>
      <c r="D61" s="238">
        <v>681</v>
      </c>
      <c r="E61" s="238">
        <v>823</v>
      </c>
      <c r="F61" s="238">
        <v>654</v>
      </c>
      <c r="G61" s="250">
        <f t="shared" si="3"/>
        <v>2.2996941896024463</v>
      </c>
      <c r="H61" s="239">
        <f t="shared" si="4"/>
        <v>82.69999999999999</v>
      </c>
      <c r="I61" s="239">
        <f t="shared" si="1"/>
        <v>11858.7</v>
      </c>
      <c r="J61" s="238">
        <v>126827</v>
      </c>
      <c r="K61" s="238">
        <v>1566</v>
      </c>
      <c r="L61" s="239">
        <f t="shared" si="5"/>
        <v>96.04086845466155</v>
      </c>
    </row>
    <row r="62" spans="1:12" ht="12.75" customHeight="1">
      <c r="A62" s="240" t="s">
        <v>368</v>
      </c>
      <c r="B62" s="241"/>
      <c r="C62" s="242">
        <v>1094</v>
      </c>
      <c r="D62" s="243">
        <v>497</v>
      </c>
      <c r="E62" s="243">
        <v>597</v>
      </c>
      <c r="F62" s="243">
        <v>437</v>
      </c>
      <c r="G62" s="841">
        <f t="shared" si="3"/>
        <v>2.5034324942791764</v>
      </c>
      <c r="H62" s="842">
        <f t="shared" si="4"/>
        <v>83.2</v>
      </c>
      <c r="I62" s="842">
        <f t="shared" si="1"/>
        <v>4071.7</v>
      </c>
      <c r="J62" s="243">
        <v>268686</v>
      </c>
      <c r="K62" s="243">
        <v>1154</v>
      </c>
      <c r="L62" s="842">
        <f t="shared" si="5"/>
        <v>94.80069324090121</v>
      </c>
    </row>
    <row r="63" spans="1:12" ht="12.75" customHeight="1">
      <c r="A63" s="229" t="s">
        <v>369</v>
      </c>
      <c r="B63" s="230"/>
      <c r="C63" s="244">
        <v>2521</v>
      </c>
      <c r="D63" s="245">
        <v>1002</v>
      </c>
      <c r="E63" s="245">
        <v>1519</v>
      </c>
      <c r="F63" s="245">
        <v>1145</v>
      </c>
      <c r="G63" s="251">
        <f t="shared" si="3"/>
        <v>2.2017467248908296</v>
      </c>
      <c r="H63" s="239">
        <f t="shared" si="4"/>
        <v>66</v>
      </c>
      <c r="I63" s="239">
        <f t="shared" si="1"/>
        <v>5825.4</v>
      </c>
      <c r="J63" s="245">
        <v>432759</v>
      </c>
      <c r="K63" s="245">
        <v>2650</v>
      </c>
      <c r="L63" s="239">
        <f t="shared" si="5"/>
        <v>95.13207547169812</v>
      </c>
    </row>
    <row r="64" spans="1:12" ht="12.75" customHeight="1">
      <c r="A64" s="229" t="s">
        <v>370</v>
      </c>
      <c r="B64" s="230"/>
      <c r="C64" s="244">
        <v>1278</v>
      </c>
      <c r="D64" s="245">
        <v>541</v>
      </c>
      <c r="E64" s="245">
        <v>737</v>
      </c>
      <c r="F64" s="245">
        <v>648</v>
      </c>
      <c r="G64" s="251">
        <f t="shared" si="3"/>
        <v>1.9722222222222223</v>
      </c>
      <c r="H64" s="239">
        <f t="shared" si="4"/>
        <v>73.4</v>
      </c>
      <c r="I64" s="239">
        <f t="shared" si="1"/>
        <v>4831.3</v>
      </c>
      <c r="J64" s="245">
        <v>264523</v>
      </c>
      <c r="K64" s="238">
        <v>1366</v>
      </c>
      <c r="L64" s="239">
        <f t="shared" si="5"/>
        <v>93.55783308931186</v>
      </c>
    </row>
    <row r="65" spans="1:12" ht="12.75" customHeight="1">
      <c r="A65" s="229" t="s">
        <v>371</v>
      </c>
      <c r="B65" s="230"/>
      <c r="C65" s="244">
        <v>1006</v>
      </c>
      <c r="D65" s="245">
        <v>478</v>
      </c>
      <c r="E65" s="245">
        <v>528</v>
      </c>
      <c r="F65" s="245">
        <v>340</v>
      </c>
      <c r="G65" s="251">
        <f t="shared" si="3"/>
        <v>2.958823529411765</v>
      </c>
      <c r="H65" s="239">
        <f t="shared" si="4"/>
        <v>90.5</v>
      </c>
      <c r="I65" s="239">
        <f t="shared" si="1"/>
        <v>4735.1</v>
      </c>
      <c r="J65" s="245">
        <v>212458</v>
      </c>
      <c r="K65" s="238">
        <v>1057</v>
      </c>
      <c r="L65" s="239">
        <f t="shared" si="5"/>
        <v>95.17502365184485</v>
      </c>
    </row>
    <row r="66" spans="1:12" ht="12.75" customHeight="1">
      <c r="A66" s="246" t="s">
        <v>372</v>
      </c>
      <c r="B66" s="247"/>
      <c r="C66" s="447">
        <v>1288</v>
      </c>
      <c r="D66" s="248">
        <v>637</v>
      </c>
      <c r="E66" s="248">
        <v>651</v>
      </c>
      <c r="F66" s="248">
        <v>421</v>
      </c>
      <c r="G66" s="252">
        <f t="shared" si="3"/>
        <v>3.0593824228028503</v>
      </c>
      <c r="H66" s="253">
        <f t="shared" si="4"/>
        <v>97.8</v>
      </c>
      <c r="I66" s="253">
        <f t="shared" si="1"/>
        <v>3722</v>
      </c>
      <c r="J66" s="248">
        <v>346051</v>
      </c>
      <c r="K66" s="248">
        <v>688</v>
      </c>
      <c r="L66" s="239">
        <f t="shared" si="5"/>
        <v>187.2093023255814</v>
      </c>
    </row>
    <row r="67" spans="1:12" ht="10.5">
      <c r="A67" s="1227" t="s">
        <v>97</v>
      </c>
      <c r="B67" s="1227"/>
      <c r="C67" s="1227"/>
      <c r="D67" s="1227"/>
      <c r="E67" s="1227"/>
      <c r="F67" s="1227"/>
      <c r="G67" s="1227"/>
      <c r="H67" s="1227"/>
      <c r="I67" s="1227"/>
      <c r="J67" s="1227"/>
      <c r="K67" s="1227"/>
      <c r="L67" s="1227"/>
    </row>
  </sheetData>
  <sheetProtection/>
  <mergeCells count="10">
    <mergeCell ref="A67:L67"/>
    <mergeCell ref="C5:E5"/>
    <mergeCell ref="F5:F6"/>
    <mergeCell ref="G5:G6"/>
    <mergeCell ref="A5:B6"/>
    <mergeCell ref="L5:L6"/>
    <mergeCell ref="H5:H6"/>
    <mergeCell ref="I5:I6"/>
    <mergeCell ref="J5:J6"/>
    <mergeCell ref="K5:K6"/>
  </mergeCells>
  <hyperlinks>
    <hyperlink ref="A1" location="'目次 '!A1" display="目次へ移動"/>
  </hyperlinks>
  <printOptions/>
  <pageMargins left="0.5905511811023623" right="0.5905511811023623" top="0.7874015748031497" bottom="0.1968503937007874" header="0.5118110236220472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P66"/>
  <sheetViews>
    <sheetView zoomScale="95" zoomScaleNormal="9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54" customWidth="1"/>
    <col min="2" max="2" width="0.875" style="254" customWidth="1"/>
    <col min="3" max="3" width="6.75390625" style="254" bestFit="1" customWidth="1"/>
    <col min="4" max="5" width="6.00390625" style="254" bestFit="1" customWidth="1"/>
    <col min="6" max="6" width="5.50390625" style="254" customWidth="1"/>
    <col min="7" max="8" width="5.25390625" style="254" customWidth="1"/>
    <col min="9" max="9" width="5.50390625" style="254" customWidth="1"/>
    <col min="10" max="11" width="5.25390625" style="254" customWidth="1"/>
    <col min="12" max="12" width="5.50390625" style="254" customWidth="1"/>
    <col min="13" max="14" width="5.25390625" style="254" customWidth="1"/>
    <col min="15" max="15" width="5.50390625" style="254" customWidth="1"/>
    <col min="16" max="17" width="5.25390625" style="254" customWidth="1"/>
    <col min="18" max="18" width="8.50390625" style="254" customWidth="1"/>
    <col min="19" max="19" width="0.875" style="254" customWidth="1"/>
    <col min="20" max="20" width="5.50390625" style="255" customWidth="1"/>
    <col min="21" max="34" width="5.50390625" style="254" customWidth="1"/>
    <col min="35" max="35" width="8.50390625" style="254" customWidth="1"/>
    <col min="36" max="36" width="0.875" style="254" customWidth="1"/>
    <col min="37" max="38" width="5.50390625" style="254" customWidth="1"/>
    <col min="39" max="40" width="5.50390625" style="255" customWidth="1"/>
    <col min="41" max="51" width="5.50390625" style="254" customWidth="1"/>
    <col min="52" max="52" width="8.50390625" style="254" customWidth="1"/>
    <col min="53" max="53" width="0.875" style="254" customWidth="1"/>
    <col min="54" max="68" width="5.50390625" style="254" customWidth="1"/>
    <col min="69" max="16384" width="9.00390625" style="254" customWidth="1"/>
  </cols>
  <sheetData>
    <row r="1" ht="13.5">
      <c r="A1" s="1077" t="s">
        <v>1188</v>
      </c>
    </row>
    <row r="3" spans="1:68" s="47" customFormat="1" ht="13.5">
      <c r="A3" s="676" t="s">
        <v>1078</v>
      </c>
      <c r="I3" s="254"/>
      <c r="J3" s="254"/>
      <c r="K3" s="254"/>
      <c r="L3" s="254"/>
      <c r="M3" s="254"/>
      <c r="N3" s="254"/>
      <c r="O3" s="254"/>
      <c r="P3" s="254"/>
      <c r="Q3" s="254"/>
      <c r="R3" s="488"/>
      <c r="T3" s="255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488"/>
      <c r="AK3" s="254"/>
      <c r="AL3" s="254"/>
      <c r="AM3" s="255"/>
      <c r="AN3" s="255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488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</row>
    <row r="4" ht="6" customHeight="1">
      <c r="I4" s="808"/>
    </row>
    <row r="5" spans="1:68" ht="12.75" customHeight="1">
      <c r="A5" s="1244" t="s">
        <v>308</v>
      </c>
      <c r="B5" s="1245"/>
      <c r="C5" s="1243" t="s">
        <v>374</v>
      </c>
      <c r="D5" s="1243"/>
      <c r="E5" s="1243"/>
      <c r="F5" s="1243" t="s">
        <v>375</v>
      </c>
      <c r="G5" s="1243"/>
      <c r="H5" s="1243"/>
      <c r="I5" s="1243" t="s">
        <v>376</v>
      </c>
      <c r="J5" s="1243"/>
      <c r="K5" s="1243"/>
      <c r="L5" s="1243" t="s">
        <v>377</v>
      </c>
      <c r="M5" s="1243"/>
      <c r="N5" s="1243"/>
      <c r="O5" s="1243" t="s">
        <v>378</v>
      </c>
      <c r="P5" s="1243"/>
      <c r="Q5" s="1243"/>
      <c r="R5" s="1244" t="s">
        <v>308</v>
      </c>
      <c r="S5" s="1245"/>
      <c r="T5" s="1243" t="s">
        <v>380</v>
      </c>
      <c r="U5" s="1243"/>
      <c r="V5" s="1243"/>
      <c r="W5" s="1243" t="s">
        <v>381</v>
      </c>
      <c r="X5" s="1243"/>
      <c r="Y5" s="1243"/>
      <c r="Z5" s="1243" t="s">
        <v>382</v>
      </c>
      <c r="AA5" s="1243"/>
      <c r="AB5" s="1243"/>
      <c r="AC5" s="1243" t="s">
        <v>383</v>
      </c>
      <c r="AD5" s="1243"/>
      <c r="AE5" s="1243"/>
      <c r="AF5" s="1243" t="s">
        <v>384</v>
      </c>
      <c r="AG5" s="1243"/>
      <c r="AH5" s="1243"/>
      <c r="AI5" s="1244" t="s">
        <v>308</v>
      </c>
      <c r="AJ5" s="1245"/>
      <c r="AK5" s="1243" t="s">
        <v>385</v>
      </c>
      <c r="AL5" s="1243"/>
      <c r="AM5" s="1243"/>
      <c r="AN5" s="1243" t="s">
        <v>386</v>
      </c>
      <c r="AO5" s="1243"/>
      <c r="AP5" s="1243"/>
      <c r="AQ5" s="1243" t="s">
        <v>387</v>
      </c>
      <c r="AR5" s="1243"/>
      <c r="AS5" s="1243"/>
      <c r="AT5" s="1243" t="s">
        <v>388</v>
      </c>
      <c r="AU5" s="1243"/>
      <c r="AV5" s="1243"/>
      <c r="AW5" s="1243" t="s">
        <v>389</v>
      </c>
      <c r="AX5" s="1243"/>
      <c r="AY5" s="1243"/>
      <c r="AZ5" s="1244" t="s">
        <v>308</v>
      </c>
      <c r="BA5" s="1245"/>
      <c r="BB5" s="1243" t="s">
        <v>390</v>
      </c>
      <c r="BC5" s="1243"/>
      <c r="BD5" s="1243"/>
      <c r="BE5" s="1243" t="s">
        <v>391</v>
      </c>
      <c r="BF5" s="1243"/>
      <c r="BG5" s="1243"/>
      <c r="BH5" s="1243" t="s">
        <v>392</v>
      </c>
      <c r="BI5" s="1243"/>
      <c r="BJ5" s="1243"/>
      <c r="BK5" s="1243" t="s">
        <v>393</v>
      </c>
      <c r="BL5" s="1243"/>
      <c r="BM5" s="1243"/>
      <c r="BN5" s="1243" t="s">
        <v>394</v>
      </c>
      <c r="BO5" s="1243"/>
      <c r="BP5" s="1248"/>
    </row>
    <row r="6" spans="1:68" ht="12.75" customHeight="1">
      <c r="A6" s="1246"/>
      <c r="B6" s="1247"/>
      <c r="C6" s="256" t="s">
        <v>395</v>
      </c>
      <c r="D6" s="256" t="s">
        <v>647</v>
      </c>
      <c r="E6" s="256" t="s">
        <v>648</v>
      </c>
      <c r="F6" s="256" t="s">
        <v>395</v>
      </c>
      <c r="G6" s="256" t="s">
        <v>647</v>
      </c>
      <c r="H6" s="256" t="s">
        <v>648</v>
      </c>
      <c r="I6" s="256" t="s">
        <v>395</v>
      </c>
      <c r="J6" s="256" t="s">
        <v>647</v>
      </c>
      <c r="K6" s="256" t="s">
        <v>648</v>
      </c>
      <c r="L6" s="256" t="s">
        <v>395</v>
      </c>
      <c r="M6" s="256" t="s">
        <v>647</v>
      </c>
      <c r="N6" s="256" t="s">
        <v>648</v>
      </c>
      <c r="O6" s="256" t="s">
        <v>395</v>
      </c>
      <c r="P6" s="256" t="s">
        <v>647</v>
      </c>
      <c r="Q6" s="256" t="s">
        <v>648</v>
      </c>
      <c r="R6" s="1246"/>
      <c r="S6" s="1247"/>
      <c r="T6" s="256" t="s">
        <v>395</v>
      </c>
      <c r="U6" s="256" t="s">
        <v>647</v>
      </c>
      <c r="V6" s="256" t="s">
        <v>648</v>
      </c>
      <c r="W6" s="256" t="s">
        <v>395</v>
      </c>
      <c r="X6" s="256" t="s">
        <v>647</v>
      </c>
      <c r="Y6" s="256" t="s">
        <v>648</v>
      </c>
      <c r="Z6" s="256" t="s">
        <v>396</v>
      </c>
      <c r="AA6" s="256" t="s">
        <v>397</v>
      </c>
      <c r="AB6" s="256" t="s">
        <v>398</v>
      </c>
      <c r="AC6" s="256" t="s">
        <v>396</v>
      </c>
      <c r="AD6" s="256" t="s">
        <v>397</v>
      </c>
      <c r="AE6" s="256" t="s">
        <v>398</v>
      </c>
      <c r="AF6" s="256" t="s">
        <v>396</v>
      </c>
      <c r="AG6" s="256" t="s">
        <v>397</v>
      </c>
      <c r="AH6" s="256" t="s">
        <v>398</v>
      </c>
      <c r="AI6" s="1246"/>
      <c r="AJ6" s="1247"/>
      <c r="AK6" s="256" t="s">
        <v>396</v>
      </c>
      <c r="AL6" s="256" t="s">
        <v>397</v>
      </c>
      <c r="AM6" s="256" t="s">
        <v>398</v>
      </c>
      <c r="AN6" s="256" t="s">
        <v>395</v>
      </c>
      <c r="AO6" s="256" t="s">
        <v>647</v>
      </c>
      <c r="AP6" s="256" t="s">
        <v>648</v>
      </c>
      <c r="AQ6" s="256" t="s">
        <v>396</v>
      </c>
      <c r="AR6" s="256" t="s">
        <v>397</v>
      </c>
      <c r="AS6" s="256" t="s">
        <v>398</v>
      </c>
      <c r="AT6" s="256" t="s">
        <v>396</v>
      </c>
      <c r="AU6" s="256" t="s">
        <v>397</v>
      </c>
      <c r="AV6" s="256" t="s">
        <v>398</v>
      </c>
      <c r="AW6" s="256" t="s">
        <v>396</v>
      </c>
      <c r="AX6" s="256" t="s">
        <v>397</v>
      </c>
      <c r="AY6" s="256" t="s">
        <v>398</v>
      </c>
      <c r="AZ6" s="1246"/>
      <c r="BA6" s="1247"/>
      <c r="BB6" s="256" t="s">
        <v>396</v>
      </c>
      <c r="BC6" s="256" t="s">
        <v>397</v>
      </c>
      <c r="BD6" s="256" t="s">
        <v>398</v>
      </c>
      <c r="BE6" s="256" t="s">
        <v>395</v>
      </c>
      <c r="BF6" s="256" t="s">
        <v>647</v>
      </c>
      <c r="BG6" s="256" t="s">
        <v>648</v>
      </c>
      <c r="BH6" s="256" t="s">
        <v>396</v>
      </c>
      <c r="BI6" s="256" t="s">
        <v>397</v>
      </c>
      <c r="BJ6" s="256" t="s">
        <v>398</v>
      </c>
      <c r="BK6" s="256" t="s">
        <v>396</v>
      </c>
      <c r="BL6" s="256" t="s">
        <v>397</v>
      </c>
      <c r="BM6" s="256" t="s">
        <v>398</v>
      </c>
      <c r="BN6" s="256" t="s">
        <v>396</v>
      </c>
      <c r="BO6" s="256" t="s">
        <v>397</v>
      </c>
      <c r="BP6" s="257" t="s">
        <v>398</v>
      </c>
    </row>
    <row r="7" spans="1:68" ht="12.75" customHeight="1">
      <c r="A7" s="258" t="s">
        <v>795</v>
      </c>
      <c r="B7" s="259"/>
      <c r="C7" s="260">
        <f aca="true" t="shared" si="0" ref="C7:AL7">SUM(C8:C66)</f>
        <v>93922</v>
      </c>
      <c r="D7" s="260">
        <f t="shared" si="0"/>
        <v>42008</v>
      </c>
      <c r="E7" s="807">
        <f t="shared" si="0"/>
        <v>51914</v>
      </c>
      <c r="F7" s="260">
        <f t="shared" si="0"/>
        <v>3168</v>
      </c>
      <c r="G7" s="262">
        <f t="shared" si="0"/>
        <v>1597</v>
      </c>
      <c r="H7" s="263">
        <f t="shared" si="0"/>
        <v>1571</v>
      </c>
      <c r="I7" s="260">
        <f t="shared" si="0"/>
        <v>3922</v>
      </c>
      <c r="J7" s="260">
        <f t="shared" si="0"/>
        <v>1988</v>
      </c>
      <c r="K7" s="260">
        <f t="shared" si="0"/>
        <v>1934</v>
      </c>
      <c r="L7" s="261">
        <f t="shared" si="0"/>
        <v>4365</v>
      </c>
      <c r="M7" s="262">
        <f t="shared" si="0"/>
        <v>2231</v>
      </c>
      <c r="N7" s="263">
        <f t="shared" si="0"/>
        <v>2134</v>
      </c>
      <c r="O7" s="260">
        <f t="shared" si="0"/>
        <v>4436</v>
      </c>
      <c r="P7" s="260">
        <f t="shared" si="0"/>
        <v>2329</v>
      </c>
      <c r="Q7" s="260">
        <f t="shared" si="0"/>
        <v>2107</v>
      </c>
      <c r="R7" s="258" t="s">
        <v>795</v>
      </c>
      <c r="S7" s="259"/>
      <c r="T7" s="260">
        <f t="shared" si="0"/>
        <v>3590</v>
      </c>
      <c r="U7" s="260">
        <f t="shared" si="0"/>
        <v>1708</v>
      </c>
      <c r="V7" s="260">
        <f t="shared" si="0"/>
        <v>1882</v>
      </c>
      <c r="W7" s="261">
        <f t="shared" si="0"/>
        <v>2950</v>
      </c>
      <c r="X7" s="262">
        <f t="shared" si="0"/>
        <v>1327</v>
      </c>
      <c r="Y7" s="263">
        <f t="shared" si="0"/>
        <v>1623</v>
      </c>
      <c r="Z7" s="260">
        <f t="shared" si="0"/>
        <v>3468</v>
      </c>
      <c r="AA7" s="260">
        <f t="shared" si="0"/>
        <v>1512</v>
      </c>
      <c r="AB7" s="260">
        <f t="shared" si="0"/>
        <v>1956</v>
      </c>
      <c r="AC7" s="261">
        <f t="shared" si="0"/>
        <v>4749</v>
      </c>
      <c r="AD7" s="262">
        <f t="shared" si="0"/>
        <v>2134</v>
      </c>
      <c r="AE7" s="263">
        <f t="shared" si="0"/>
        <v>2615</v>
      </c>
      <c r="AF7" s="260">
        <f t="shared" si="0"/>
        <v>5938</v>
      </c>
      <c r="AG7" s="260">
        <f t="shared" si="0"/>
        <v>2611</v>
      </c>
      <c r="AH7" s="260">
        <f t="shared" si="0"/>
        <v>3327</v>
      </c>
      <c r="AI7" s="258" t="s">
        <v>795</v>
      </c>
      <c r="AJ7" s="259"/>
      <c r="AK7" s="260">
        <f t="shared" si="0"/>
        <v>7974</v>
      </c>
      <c r="AL7" s="260">
        <f t="shared" si="0"/>
        <v>3479</v>
      </c>
      <c r="AM7" s="260">
        <f aca="true" t="shared" si="1" ref="AM7:BP7">SUM(AM8:AM66)</f>
        <v>4495</v>
      </c>
      <c r="AN7" s="261">
        <f t="shared" si="1"/>
        <v>7532</v>
      </c>
      <c r="AO7" s="262">
        <f t="shared" si="1"/>
        <v>3409</v>
      </c>
      <c r="AP7" s="263">
        <f t="shared" si="1"/>
        <v>4123</v>
      </c>
      <c r="AQ7" s="260">
        <f t="shared" si="1"/>
        <v>6572</v>
      </c>
      <c r="AR7" s="260">
        <f t="shared" si="1"/>
        <v>2940</v>
      </c>
      <c r="AS7" s="260">
        <f t="shared" si="1"/>
        <v>3632</v>
      </c>
      <c r="AT7" s="261">
        <f t="shared" si="1"/>
        <v>5780</v>
      </c>
      <c r="AU7" s="262">
        <f t="shared" si="1"/>
        <v>2636</v>
      </c>
      <c r="AV7" s="263">
        <f t="shared" si="1"/>
        <v>3144</v>
      </c>
      <c r="AW7" s="260">
        <f t="shared" si="1"/>
        <v>5880</v>
      </c>
      <c r="AX7" s="260">
        <f t="shared" si="1"/>
        <v>2636</v>
      </c>
      <c r="AY7" s="260">
        <f t="shared" si="1"/>
        <v>3244</v>
      </c>
      <c r="AZ7" s="258" t="s">
        <v>795</v>
      </c>
      <c r="BA7" s="259"/>
      <c r="BB7" s="260">
        <f t="shared" si="1"/>
        <v>7130</v>
      </c>
      <c r="BC7" s="260">
        <f t="shared" si="1"/>
        <v>3170</v>
      </c>
      <c r="BD7" s="260">
        <f t="shared" si="1"/>
        <v>3960</v>
      </c>
      <c r="BE7" s="264">
        <f t="shared" si="1"/>
        <v>5483</v>
      </c>
      <c r="BF7" s="262">
        <f t="shared" si="1"/>
        <v>2316</v>
      </c>
      <c r="BG7" s="263">
        <f t="shared" si="1"/>
        <v>3167</v>
      </c>
      <c r="BH7" s="260">
        <f t="shared" si="1"/>
        <v>4144</v>
      </c>
      <c r="BI7" s="260">
        <f t="shared" si="1"/>
        <v>1606</v>
      </c>
      <c r="BJ7" s="260">
        <f t="shared" si="1"/>
        <v>2538</v>
      </c>
      <c r="BK7" s="261">
        <f t="shared" si="1"/>
        <v>5017</v>
      </c>
      <c r="BL7" s="262">
        <f t="shared" si="1"/>
        <v>1611</v>
      </c>
      <c r="BM7" s="263">
        <f t="shared" si="1"/>
        <v>3406</v>
      </c>
      <c r="BN7" s="260">
        <f t="shared" si="1"/>
        <v>1824</v>
      </c>
      <c r="BO7" s="260">
        <f t="shared" si="1"/>
        <v>768</v>
      </c>
      <c r="BP7" s="260">
        <f t="shared" si="1"/>
        <v>1056</v>
      </c>
    </row>
    <row r="8" spans="1:68" ht="12.75" customHeight="1">
      <c r="A8" s="265" t="s">
        <v>314</v>
      </c>
      <c r="B8" s="266"/>
      <c r="C8" s="267">
        <v>398</v>
      </c>
      <c r="D8" s="267">
        <v>165</v>
      </c>
      <c r="E8" s="269">
        <v>233</v>
      </c>
      <c r="F8" s="267">
        <v>11</v>
      </c>
      <c r="G8" s="267">
        <v>6</v>
      </c>
      <c r="H8" s="269">
        <v>5</v>
      </c>
      <c r="I8" s="267">
        <v>9</v>
      </c>
      <c r="J8" s="267">
        <v>7</v>
      </c>
      <c r="K8" s="267">
        <v>2</v>
      </c>
      <c r="L8" s="268">
        <v>16</v>
      </c>
      <c r="M8" s="267">
        <v>5</v>
      </c>
      <c r="N8" s="269">
        <v>11</v>
      </c>
      <c r="O8" s="267">
        <v>7</v>
      </c>
      <c r="P8" s="267">
        <v>5</v>
      </c>
      <c r="Q8" s="267">
        <v>2</v>
      </c>
      <c r="R8" s="265" t="s">
        <v>314</v>
      </c>
      <c r="S8" s="266"/>
      <c r="T8" s="267">
        <v>9</v>
      </c>
      <c r="U8" s="267">
        <v>3</v>
      </c>
      <c r="V8" s="267">
        <v>6</v>
      </c>
      <c r="W8" s="268">
        <v>11</v>
      </c>
      <c r="X8" s="267" t="s">
        <v>946</v>
      </c>
      <c r="Y8" s="269">
        <v>11</v>
      </c>
      <c r="Z8" s="267">
        <v>8</v>
      </c>
      <c r="AA8" s="267">
        <v>4</v>
      </c>
      <c r="AB8" s="267">
        <v>4</v>
      </c>
      <c r="AC8" s="268">
        <v>19</v>
      </c>
      <c r="AD8" s="267">
        <v>7</v>
      </c>
      <c r="AE8" s="269">
        <v>12</v>
      </c>
      <c r="AF8" s="267">
        <v>28</v>
      </c>
      <c r="AG8" s="267">
        <v>13</v>
      </c>
      <c r="AH8" s="267">
        <v>15</v>
      </c>
      <c r="AI8" s="265" t="s">
        <v>314</v>
      </c>
      <c r="AJ8" s="266"/>
      <c r="AK8" s="267">
        <v>28</v>
      </c>
      <c r="AL8" s="267">
        <v>7</v>
      </c>
      <c r="AM8" s="267">
        <v>21</v>
      </c>
      <c r="AN8" s="268">
        <v>32</v>
      </c>
      <c r="AO8" s="267">
        <v>14</v>
      </c>
      <c r="AP8" s="269">
        <v>18</v>
      </c>
      <c r="AQ8" s="267">
        <v>33</v>
      </c>
      <c r="AR8" s="267">
        <v>13</v>
      </c>
      <c r="AS8" s="267">
        <v>20</v>
      </c>
      <c r="AT8" s="268">
        <v>33</v>
      </c>
      <c r="AU8" s="267">
        <v>16</v>
      </c>
      <c r="AV8" s="269">
        <v>17</v>
      </c>
      <c r="AW8" s="267">
        <v>32</v>
      </c>
      <c r="AX8" s="267">
        <v>12</v>
      </c>
      <c r="AY8" s="267">
        <v>20</v>
      </c>
      <c r="AZ8" s="265" t="s">
        <v>314</v>
      </c>
      <c r="BA8" s="266"/>
      <c r="BB8" s="267">
        <v>42</v>
      </c>
      <c r="BC8" s="267">
        <v>20</v>
      </c>
      <c r="BD8" s="267">
        <v>22</v>
      </c>
      <c r="BE8" s="268">
        <v>42</v>
      </c>
      <c r="BF8" s="267">
        <v>18</v>
      </c>
      <c r="BG8" s="269">
        <v>24</v>
      </c>
      <c r="BH8" s="267">
        <v>17</v>
      </c>
      <c r="BI8" s="267">
        <v>7</v>
      </c>
      <c r="BJ8" s="267">
        <v>10</v>
      </c>
      <c r="BK8" s="268">
        <v>16</v>
      </c>
      <c r="BL8" s="267">
        <v>7</v>
      </c>
      <c r="BM8" s="269">
        <v>9</v>
      </c>
      <c r="BN8" s="267">
        <v>5</v>
      </c>
      <c r="BO8" s="267">
        <v>1</v>
      </c>
      <c r="BP8" s="267">
        <v>4</v>
      </c>
    </row>
    <row r="9" spans="1:68" ht="12.75" customHeight="1">
      <c r="A9" s="258" t="s">
        <v>315</v>
      </c>
      <c r="B9" s="270"/>
      <c r="C9" s="260">
        <v>496</v>
      </c>
      <c r="D9" s="260">
        <v>229</v>
      </c>
      <c r="E9" s="272">
        <v>267</v>
      </c>
      <c r="F9" s="260">
        <v>12</v>
      </c>
      <c r="G9" s="260">
        <v>8</v>
      </c>
      <c r="H9" s="272">
        <v>4</v>
      </c>
      <c r="I9" s="260">
        <v>21</v>
      </c>
      <c r="J9" s="260">
        <v>11</v>
      </c>
      <c r="K9" s="260">
        <v>10</v>
      </c>
      <c r="L9" s="271">
        <v>11</v>
      </c>
      <c r="M9" s="260">
        <v>8</v>
      </c>
      <c r="N9" s="272">
        <v>3</v>
      </c>
      <c r="O9" s="260">
        <v>25</v>
      </c>
      <c r="P9" s="260">
        <v>15</v>
      </c>
      <c r="Q9" s="260">
        <v>10</v>
      </c>
      <c r="R9" s="258" t="s">
        <v>315</v>
      </c>
      <c r="S9" s="270"/>
      <c r="T9" s="260">
        <v>13</v>
      </c>
      <c r="U9" s="260">
        <v>3</v>
      </c>
      <c r="V9" s="260">
        <v>10</v>
      </c>
      <c r="W9" s="271">
        <v>8</v>
      </c>
      <c r="X9" s="260">
        <v>6</v>
      </c>
      <c r="Y9" s="272">
        <v>2</v>
      </c>
      <c r="Z9" s="260">
        <v>6</v>
      </c>
      <c r="AA9" s="260">
        <v>3</v>
      </c>
      <c r="AB9" s="260">
        <v>3</v>
      </c>
      <c r="AC9" s="271">
        <v>17</v>
      </c>
      <c r="AD9" s="260">
        <v>6</v>
      </c>
      <c r="AE9" s="272">
        <v>11</v>
      </c>
      <c r="AF9" s="260">
        <v>21</v>
      </c>
      <c r="AG9" s="260">
        <v>6</v>
      </c>
      <c r="AH9" s="260">
        <v>15</v>
      </c>
      <c r="AI9" s="258" t="s">
        <v>315</v>
      </c>
      <c r="AJ9" s="270"/>
      <c r="AK9" s="260">
        <v>28</v>
      </c>
      <c r="AL9" s="260">
        <v>10</v>
      </c>
      <c r="AM9" s="260">
        <v>18</v>
      </c>
      <c r="AN9" s="271">
        <v>33</v>
      </c>
      <c r="AO9" s="260">
        <v>18</v>
      </c>
      <c r="AP9" s="272">
        <v>15</v>
      </c>
      <c r="AQ9" s="260">
        <v>32</v>
      </c>
      <c r="AR9" s="260">
        <v>12</v>
      </c>
      <c r="AS9" s="260">
        <v>20</v>
      </c>
      <c r="AT9" s="271">
        <v>47</v>
      </c>
      <c r="AU9" s="260">
        <v>26</v>
      </c>
      <c r="AV9" s="272">
        <v>21</v>
      </c>
      <c r="AW9" s="260">
        <v>50</v>
      </c>
      <c r="AX9" s="260">
        <v>19</v>
      </c>
      <c r="AY9" s="260">
        <v>31</v>
      </c>
      <c r="AZ9" s="258" t="s">
        <v>315</v>
      </c>
      <c r="BA9" s="270"/>
      <c r="BB9" s="260">
        <v>63</v>
      </c>
      <c r="BC9" s="260">
        <v>33</v>
      </c>
      <c r="BD9" s="260">
        <v>30</v>
      </c>
      <c r="BE9" s="271">
        <v>35</v>
      </c>
      <c r="BF9" s="260">
        <v>18</v>
      </c>
      <c r="BG9" s="272">
        <v>17</v>
      </c>
      <c r="BH9" s="260">
        <v>22</v>
      </c>
      <c r="BI9" s="260">
        <v>8</v>
      </c>
      <c r="BJ9" s="260">
        <v>14</v>
      </c>
      <c r="BK9" s="271">
        <v>33</v>
      </c>
      <c r="BL9" s="260">
        <v>12</v>
      </c>
      <c r="BM9" s="272">
        <v>21</v>
      </c>
      <c r="BN9" s="260">
        <v>19</v>
      </c>
      <c r="BO9" s="260">
        <v>7</v>
      </c>
      <c r="BP9" s="260">
        <v>12</v>
      </c>
    </row>
    <row r="10" spans="1:68" ht="12.75" customHeight="1">
      <c r="A10" s="258" t="s">
        <v>316</v>
      </c>
      <c r="B10" s="270"/>
      <c r="C10" s="260">
        <v>696</v>
      </c>
      <c r="D10" s="260">
        <v>314</v>
      </c>
      <c r="E10" s="272">
        <v>382</v>
      </c>
      <c r="F10" s="260">
        <v>13</v>
      </c>
      <c r="G10" s="260">
        <v>5</v>
      </c>
      <c r="H10" s="272">
        <v>8</v>
      </c>
      <c r="I10" s="260">
        <v>24</v>
      </c>
      <c r="J10" s="260">
        <v>17</v>
      </c>
      <c r="K10" s="260">
        <v>7</v>
      </c>
      <c r="L10" s="271">
        <v>27</v>
      </c>
      <c r="M10" s="260">
        <v>17</v>
      </c>
      <c r="N10" s="272">
        <v>10</v>
      </c>
      <c r="O10" s="260">
        <v>22</v>
      </c>
      <c r="P10" s="260">
        <v>10</v>
      </c>
      <c r="Q10" s="260">
        <v>12</v>
      </c>
      <c r="R10" s="258" t="s">
        <v>316</v>
      </c>
      <c r="S10" s="270"/>
      <c r="T10" s="260">
        <v>16</v>
      </c>
      <c r="U10" s="260">
        <v>6</v>
      </c>
      <c r="V10" s="260">
        <v>10</v>
      </c>
      <c r="W10" s="271">
        <v>15</v>
      </c>
      <c r="X10" s="260">
        <v>5</v>
      </c>
      <c r="Y10" s="272">
        <v>10</v>
      </c>
      <c r="Z10" s="260">
        <v>14</v>
      </c>
      <c r="AA10" s="260">
        <v>5</v>
      </c>
      <c r="AB10" s="260">
        <v>9</v>
      </c>
      <c r="AC10" s="271">
        <v>14</v>
      </c>
      <c r="AD10" s="260">
        <v>7</v>
      </c>
      <c r="AE10" s="272">
        <v>7</v>
      </c>
      <c r="AF10" s="260">
        <v>41</v>
      </c>
      <c r="AG10" s="260">
        <v>15</v>
      </c>
      <c r="AH10" s="260">
        <v>26</v>
      </c>
      <c r="AI10" s="258" t="s">
        <v>316</v>
      </c>
      <c r="AJ10" s="270"/>
      <c r="AK10" s="260">
        <v>38</v>
      </c>
      <c r="AL10" s="260">
        <v>13</v>
      </c>
      <c r="AM10" s="260">
        <v>25</v>
      </c>
      <c r="AN10" s="271">
        <v>53</v>
      </c>
      <c r="AO10" s="260">
        <v>21</v>
      </c>
      <c r="AP10" s="272">
        <v>32</v>
      </c>
      <c r="AQ10" s="260">
        <v>53</v>
      </c>
      <c r="AR10" s="260">
        <v>26</v>
      </c>
      <c r="AS10" s="260">
        <v>27</v>
      </c>
      <c r="AT10" s="271">
        <v>40</v>
      </c>
      <c r="AU10" s="260">
        <v>19</v>
      </c>
      <c r="AV10" s="272">
        <v>21</v>
      </c>
      <c r="AW10" s="260">
        <v>64</v>
      </c>
      <c r="AX10" s="260">
        <v>32</v>
      </c>
      <c r="AY10" s="260">
        <v>32</v>
      </c>
      <c r="AZ10" s="258" t="s">
        <v>316</v>
      </c>
      <c r="BA10" s="270"/>
      <c r="BB10" s="260">
        <v>86</v>
      </c>
      <c r="BC10" s="260">
        <v>41</v>
      </c>
      <c r="BD10" s="260">
        <v>45</v>
      </c>
      <c r="BE10" s="271">
        <v>49</v>
      </c>
      <c r="BF10" s="260">
        <v>21</v>
      </c>
      <c r="BG10" s="272">
        <v>28</v>
      </c>
      <c r="BH10" s="260">
        <v>46</v>
      </c>
      <c r="BI10" s="260">
        <v>18</v>
      </c>
      <c r="BJ10" s="260">
        <v>28</v>
      </c>
      <c r="BK10" s="271">
        <v>60</v>
      </c>
      <c r="BL10" s="260">
        <v>27</v>
      </c>
      <c r="BM10" s="272">
        <v>33</v>
      </c>
      <c r="BN10" s="260">
        <v>21</v>
      </c>
      <c r="BO10" s="260">
        <v>9</v>
      </c>
      <c r="BP10" s="260">
        <v>12</v>
      </c>
    </row>
    <row r="11" spans="1:68" ht="12.75" customHeight="1">
      <c r="A11" s="258" t="s">
        <v>317</v>
      </c>
      <c r="B11" s="270"/>
      <c r="C11" s="260">
        <v>635</v>
      </c>
      <c r="D11" s="260">
        <v>284</v>
      </c>
      <c r="E11" s="272">
        <v>351</v>
      </c>
      <c r="F11" s="260">
        <v>14</v>
      </c>
      <c r="G11" s="260">
        <v>8</v>
      </c>
      <c r="H11" s="272">
        <v>6</v>
      </c>
      <c r="I11" s="260">
        <v>28</v>
      </c>
      <c r="J11" s="260">
        <v>15</v>
      </c>
      <c r="K11" s="260">
        <v>13</v>
      </c>
      <c r="L11" s="271">
        <v>25</v>
      </c>
      <c r="M11" s="260">
        <v>11</v>
      </c>
      <c r="N11" s="272">
        <v>14</v>
      </c>
      <c r="O11" s="260">
        <v>41</v>
      </c>
      <c r="P11" s="260">
        <v>24</v>
      </c>
      <c r="Q11" s="260">
        <v>17</v>
      </c>
      <c r="R11" s="258" t="s">
        <v>317</v>
      </c>
      <c r="S11" s="270"/>
      <c r="T11" s="260">
        <v>19</v>
      </c>
      <c r="U11" s="260">
        <v>8</v>
      </c>
      <c r="V11" s="260">
        <v>11</v>
      </c>
      <c r="W11" s="271">
        <v>17</v>
      </c>
      <c r="X11" s="260">
        <v>6</v>
      </c>
      <c r="Y11" s="272">
        <v>11</v>
      </c>
      <c r="Z11" s="260">
        <v>9</v>
      </c>
      <c r="AA11" s="260">
        <v>4</v>
      </c>
      <c r="AB11" s="260">
        <v>5</v>
      </c>
      <c r="AC11" s="271">
        <v>17</v>
      </c>
      <c r="AD11" s="260">
        <v>6</v>
      </c>
      <c r="AE11" s="272">
        <v>11</v>
      </c>
      <c r="AF11" s="260">
        <v>19</v>
      </c>
      <c r="AG11" s="260">
        <v>9</v>
      </c>
      <c r="AH11" s="260">
        <v>10</v>
      </c>
      <c r="AI11" s="258" t="s">
        <v>317</v>
      </c>
      <c r="AJ11" s="270"/>
      <c r="AK11" s="260">
        <v>38</v>
      </c>
      <c r="AL11" s="260">
        <v>15</v>
      </c>
      <c r="AM11" s="260">
        <v>23</v>
      </c>
      <c r="AN11" s="271">
        <v>55</v>
      </c>
      <c r="AO11" s="260">
        <v>20</v>
      </c>
      <c r="AP11" s="272">
        <v>35</v>
      </c>
      <c r="AQ11" s="260">
        <v>49</v>
      </c>
      <c r="AR11" s="260">
        <v>27</v>
      </c>
      <c r="AS11" s="260">
        <v>22</v>
      </c>
      <c r="AT11" s="271">
        <v>38</v>
      </c>
      <c r="AU11" s="260">
        <v>16</v>
      </c>
      <c r="AV11" s="272">
        <v>22</v>
      </c>
      <c r="AW11" s="260">
        <v>42</v>
      </c>
      <c r="AX11" s="260">
        <v>21</v>
      </c>
      <c r="AY11" s="260">
        <v>21</v>
      </c>
      <c r="AZ11" s="258" t="s">
        <v>317</v>
      </c>
      <c r="BA11" s="270"/>
      <c r="BB11" s="260">
        <v>56</v>
      </c>
      <c r="BC11" s="260">
        <v>30</v>
      </c>
      <c r="BD11" s="260">
        <v>26</v>
      </c>
      <c r="BE11" s="271">
        <v>42</v>
      </c>
      <c r="BF11" s="260">
        <v>16</v>
      </c>
      <c r="BG11" s="272">
        <v>26</v>
      </c>
      <c r="BH11" s="260">
        <v>37</v>
      </c>
      <c r="BI11" s="260">
        <v>20</v>
      </c>
      <c r="BJ11" s="260">
        <v>17</v>
      </c>
      <c r="BK11" s="271">
        <v>66</v>
      </c>
      <c r="BL11" s="260">
        <v>17</v>
      </c>
      <c r="BM11" s="272">
        <v>49</v>
      </c>
      <c r="BN11" s="260">
        <v>23</v>
      </c>
      <c r="BO11" s="260">
        <v>11</v>
      </c>
      <c r="BP11" s="260">
        <v>12</v>
      </c>
    </row>
    <row r="12" spans="1:68" ht="12.75" customHeight="1">
      <c r="A12" s="273" t="s">
        <v>318</v>
      </c>
      <c r="B12" s="274"/>
      <c r="C12" s="275" t="s">
        <v>679</v>
      </c>
      <c r="D12" s="275" t="s">
        <v>679</v>
      </c>
      <c r="E12" s="277" t="s">
        <v>679</v>
      </c>
      <c r="F12" s="275" t="s">
        <v>679</v>
      </c>
      <c r="G12" s="275" t="s">
        <v>679</v>
      </c>
      <c r="H12" s="277" t="s">
        <v>679</v>
      </c>
      <c r="I12" s="275" t="s">
        <v>679</v>
      </c>
      <c r="J12" s="275" t="s">
        <v>679</v>
      </c>
      <c r="K12" s="275" t="s">
        <v>679</v>
      </c>
      <c r="L12" s="276" t="s">
        <v>679</v>
      </c>
      <c r="M12" s="275" t="s">
        <v>679</v>
      </c>
      <c r="N12" s="277" t="s">
        <v>679</v>
      </c>
      <c r="O12" s="275" t="s">
        <v>679</v>
      </c>
      <c r="P12" s="275" t="s">
        <v>679</v>
      </c>
      <c r="Q12" s="275" t="s">
        <v>679</v>
      </c>
      <c r="R12" s="273" t="s">
        <v>318</v>
      </c>
      <c r="S12" s="274"/>
      <c r="T12" s="275" t="s">
        <v>679</v>
      </c>
      <c r="U12" s="275" t="s">
        <v>945</v>
      </c>
      <c r="V12" s="275" t="s">
        <v>679</v>
      </c>
      <c r="W12" s="276" t="s">
        <v>679</v>
      </c>
      <c r="X12" s="275" t="s">
        <v>679</v>
      </c>
      <c r="Y12" s="277" t="s">
        <v>679</v>
      </c>
      <c r="Z12" s="275" t="s">
        <v>679</v>
      </c>
      <c r="AA12" s="275" t="s">
        <v>679</v>
      </c>
      <c r="AB12" s="275" t="s">
        <v>679</v>
      </c>
      <c r="AC12" s="276" t="s">
        <v>679</v>
      </c>
      <c r="AD12" s="275" t="s">
        <v>679</v>
      </c>
      <c r="AE12" s="277" t="s">
        <v>679</v>
      </c>
      <c r="AF12" s="275" t="s">
        <v>679</v>
      </c>
      <c r="AG12" s="275" t="s">
        <v>679</v>
      </c>
      <c r="AH12" s="275" t="s">
        <v>679</v>
      </c>
      <c r="AI12" s="273" t="s">
        <v>318</v>
      </c>
      <c r="AJ12" s="274"/>
      <c r="AK12" s="275" t="s">
        <v>679</v>
      </c>
      <c r="AL12" s="275" t="s">
        <v>679</v>
      </c>
      <c r="AM12" s="275" t="s">
        <v>679</v>
      </c>
      <c r="AN12" s="276" t="s">
        <v>679</v>
      </c>
      <c r="AO12" s="275" t="s">
        <v>679</v>
      </c>
      <c r="AP12" s="277" t="s">
        <v>679</v>
      </c>
      <c r="AQ12" s="275" t="s">
        <v>679</v>
      </c>
      <c r="AR12" s="275" t="s">
        <v>679</v>
      </c>
      <c r="AS12" s="275" t="s">
        <v>679</v>
      </c>
      <c r="AT12" s="276" t="s">
        <v>679</v>
      </c>
      <c r="AU12" s="275" t="s">
        <v>679</v>
      </c>
      <c r="AV12" s="277" t="s">
        <v>679</v>
      </c>
      <c r="AW12" s="275" t="s">
        <v>679</v>
      </c>
      <c r="AX12" s="275" t="s">
        <v>679</v>
      </c>
      <c r="AY12" s="275" t="s">
        <v>679</v>
      </c>
      <c r="AZ12" s="273" t="s">
        <v>318</v>
      </c>
      <c r="BA12" s="274"/>
      <c r="BB12" s="275" t="s">
        <v>679</v>
      </c>
      <c r="BC12" s="275" t="s">
        <v>679</v>
      </c>
      <c r="BD12" s="275" t="s">
        <v>679</v>
      </c>
      <c r="BE12" s="276" t="s">
        <v>679</v>
      </c>
      <c r="BF12" s="275" t="s">
        <v>679</v>
      </c>
      <c r="BG12" s="277" t="s">
        <v>679</v>
      </c>
      <c r="BH12" s="275" t="s">
        <v>679</v>
      </c>
      <c r="BI12" s="275" t="s">
        <v>679</v>
      </c>
      <c r="BJ12" s="277" t="s">
        <v>679</v>
      </c>
      <c r="BK12" s="275" t="s">
        <v>679</v>
      </c>
      <c r="BL12" s="275" t="s">
        <v>679</v>
      </c>
      <c r="BM12" s="277" t="s">
        <v>679</v>
      </c>
      <c r="BN12" s="275" t="s">
        <v>679</v>
      </c>
      <c r="BO12" s="275" t="s">
        <v>679</v>
      </c>
      <c r="BP12" s="275" t="s">
        <v>679</v>
      </c>
    </row>
    <row r="13" spans="1:68" ht="12.75" customHeight="1">
      <c r="A13" s="258" t="s">
        <v>319</v>
      </c>
      <c r="B13" s="270"/>
      <c r="C13" s="260">
        <v>6383</v>
      </c>
      <c r="D13" s="260">
        <v>2872</v>
      </c>
      <c r="E13" s="272">
        <v>3511</v>
      </c>
      <c r="F13" s="260">
        <v>134</v>
      </c>
      <c r="G13" s="260">
        <v>78</v>
      </c>
      <c r="H13" s="272">
        <v>56</v>
      </c>
      <c r="I13" s="260">
        <v>231</v>
      </c>
      <c r="J13" s="260">
        <v>112</v>
      </c>
      <c r="K13" s="260">
        <v>119</v>
      </c>
      <c r="L13" s="271">
        <v>273</v>
      </c>
      <c r="M13" s="260">
        <v>141</v>
      </c>
      <c r="N13" s="272">
        <v>132</v>
      </c>
      <c r="O13" s="260">
        <v>434</v>
      </c>
      <c r="P13" s="260">
        <v>253</v>
      </c>
      <c r="Q13" s="260">
        <v>181</v>
      </c>
      <c r="R13" s="258" t="s">
        <v>319</v>
      </c>
      <c r="S13" s="270"/>
      <c r="T13" s="260">
        <v>296</v>
      </c>
      <c r="U13" s="260">
        <v>153</v>
      </c>
      <c r="V13" s="260">
        <v>143</v>
      </c>
      <c r="W13" s="271">
        <v>188</v>
      </c>
      <c r="X13" s="260">
        <v>84</v>
      </c>
      <c r="Y13" s="272">
        <v>104</v>
      </c>
      <c r="Z13" s="260">
        <v>189</v>
      </c>
      <c r="AA13" s="260">
        <v>70</v>
      </c>
      <c r="AB13" s="260">
        <v>119</v>
      </c>
      <c r="AC13" s="271">
        <v>232</v>
      </c>
      <c r="AD13" s="260">
        <v>106</v>
      </c>
      <c r="AE13" s="272">
        <v>126</v>
      </c>
      <c r="AF13" s="260">
        <v>314</v>
      </c>
      <c r="AG13" s="260">
        <v>141</v>
      </c>
      <c r="AH13" s="260">
        <v>173</v>
      </c>
      <c r="AI13" s="258" t="s">
        <v>319</v>
      </c>
      <c r="AJ13" s="270"/>
      <c r="AK13" s="260">
        <v>534</v>
      </c>
      <c r="AL13" s="260">
        <v>217</v>
      </c>
      <c r="AM13" s="260">
        <v>317</v>
      </c>
      <c r="AN13" s="271">
        <v>602</v>
      </c>
      <c r="AO13" s="260">
        <v>267</v>
      </c>
      <c r="AP13" s="272">
        <v>335</v>
      </c>
      <c r="AQ13" s="260">
        <v>527</v>
      </c>
      <c r="AR13" s="260">
        <v>229</v>
      </c>
      <c r="AS13" s="260">
        <v>298</v>
      </c>
      <c r="AT13" s="271">
        <v>482</v>
      </c>
      <c r="AU13" s="260">
        <v>213</v>
      </c>
      <c r="AV13" s="272">
        <v>269</v>
      </c>
      <c r="AW13" s="260">
        <v>452</v>
      </c>
      <c r="AX13" s="260">
        <v>214</v>
      </c>
      <c r="AY13" s="260">
        <v>238</v>
      </c>
      <c r="AZ13" s="258" t="s">
        <v>319</v>
      </c>
      <c r="BA13" s="270"/>
      <c r="BB13" s="260">
        <v>479</v>
      </c>
      <c r="BC13" s="260">
        <v>207</v>
      </c>
      <c r="BD13" s="260">
        <v>272</v>
      </c>
      <c r="BE13" s="271">
        <v>359</v>
      </c>
      <c r="BF13" s="260">
        <v>152</v>
      </c>
      <c r="BG13" s="272">
        <v>207</v>
      </c>
      <c r="BH13" s="260">
        <v>266</v>
      </c>
      <c r="BI13" s="260">
        <v>102</v>
      </c>
      <c r="BJ13" s="260">
        <v>164</v>
      </c>
      <c r="BK13" s="271">
        <v>342</v>
      </c>
      <c r="BL13" s="260">
        <v>112</v>
      </c>
      <c r="BM13" s="272">
        <v>230</v>
      </c>
      <c r="BN13" s="260">
        <v>49</v>
      </c>
      <c r="BO13" s="260">
        <v>21</v>
      </c>
      <c r="BP13" s="260">
        <v>28</v>
      </c>
    </row>
    <row r="14" spans="1:68" ht="12.75" customHeight="1">
      <c r="A14" s="258" t="s">
        <v>320</v>
      </c>
      <c r="B14" s="270"/>
      <c r="C14" s="260">
        <v>1873</v>
      </c>
      <c r="D14" s="260">
        <v>846</v>
      </c>
      <c r="E14" s="272">
        <v>1027</v>
      </c>
      <c r="F14" s="260">
        <v>56</v>
      </c>
      <c r="G14" s="260">
        <v>26</v>
      </c>
      <c r="H14" s="272">
        <v>30</v>
      </c>
      <c r="I14" s="260">
        <v>83</v>
      </c>
      <c r="J14" s="260">
        <v>42</v>
      </c>
      <c r="K14" s="260">
        <v>41</v>
      </c>
      <c r="L14" s="271">
        <v>105</v>
      </c>
      <c r="M14" s="260">
        <v>51</v>
      </c>
      <c r="N14" s="272">
        <v>54</v>
      </c>
      <c r="O14" s="260">
        <v>96</v>
      </c>
      <c r="P14" s="260">
        <v>45</v>
      </c>
      <c r="Q14" s="260">
        <v>51</v>
      </c>
      <c r="R14" s="258" t="s">
        <v>320</v>
      </c>
      <c r="S14" s="270"/>
      <c r="T14" s="260">
        <v>74</v>
      </c>
      <c r="U14" s="260">
        <v>38</v>
      </c>
      <c r="V14" s="260">
        <v>36</v>
      </c>
      <c r="W14" s="271">
        <v>40</v>
      </c>
      <c r="X14" s="260">
        <v>17</v>
      </c>
      <c r="Y14" s="272">
        <v>23</v>
      </c>
      <c r="Z14" s="260">
        <v>41</v>
      </c>
      <c r="AA14" s="260">
        <v>17</v>
      </c>
      <c r="AB14" s="260">
        <v>24</v>
      </c>
      <c r="AC14" s="271">
        <v>60</v>
      </c>
      <c r="AD14" s="260">
        <v>28</v>
      </c>
      <c r="AE14" s="272">
        <v>32</v>
      </c>
      <c r="AF14" s="260">
        <v>115</v>
      </c>
      <c r="AG14" s="260">
        <v>48</v>
      </c>
      <c r="AH14" s="260">
        <v>67</v>
      </c>
      <c r="AI14" s="258" t="s">
        <v>320</v>
      </c>
      <c r="AJ14" s="270"/>
      <c r="AK14" s="260">
        <v>181</v>
      </c>
      <c r="AL14" s="260">
        <v>72</v>
      </c>
      <c r="AM14" s="260">
        <v>109</v>
      </c>
      <c r="AN14" s="271">
        <v>178</v>
      </c>
      <c r="AO14" s="260">
        <v>76</v>
      </c>
      <c r="AP14" s="272">
        <v>102</v>
      </c>
      <c r="AQ14" s="260">
        <v>152</v>
      </c>
      <c r="AR14" s="260">
        <v>72</v>
      </c>
      <c r="AS14" s="260">
        <v>80</v>
      </c>
      <c r="AT14" s="271">
        <v>129</v>
      </c>
      <c r="AU14" s="260">
        <v>71</v>
      </c>
      <c r="AV14" s="272">
        <v>58</v>
      </c>
      <c r="AW14" s="260">
        <v>142</v>
      </c>
      <c r="AX14" s="260">
        <v>66</v>
      </c>
      <c r="AY14" s="260">
        <v>76</v>
      </c>
      <c r="AZ14" s="258" t="s">
        <v>320</v>
      </c>
      <c r="BA14" s="270"/>
      <c r="BB14" s="260">
        <v>127</v>
      </c>
      <c r="BC14" s="260">
        <v>59</v>
      </c>
      <c r="BD14" s="260">
        <v>68</v>
      </c>
      <c r="BE14" s="271">
        <v>101</v>
      </c>
      <c r="BF14" s="260">
        <v>38</v>
      </c>
      <c r="BG14" s="272">
        <v>63</v>
      </c>
      <c r="BH14" s="260">
        <v>75</v>
      </c>
      <c r="BI14" s="260">
        <v>31</v>
      </c>
      <c r="BJ14" s="260">
        <v>44</v>
      </c>
      <c r="BK14" s="271">
        <v>79</v>
      </c>
      <c r="BL14" s="260">
        <v>34</v>
      </c>
      <c r="BM14" s="272">
        <v>45</v>
      </c>
      <c r="BN14" s="260">
        <v>39</v>
      </c>
      <c r="BO14" s="260">
        <v>15</v>
      </c>
      <c r="BP14" s="260">
        <v>24</v>
      </c>
    </row>
    <row r="15" spans="1:68" ht="12.75" customHeight="1">
      <c r="A15" s="258" t="s">
        <v>321</v>
      </c>
      <c r="B15" s="270"/>
      <c r="C15" s="260">
        <v>1384</v>
      </c>
      <c r="D15" s="260">
        <v>620</v>
      </c>
      <c r="E15" s="272">
        <v>764</v>
      </c>
      <c r="F15" s="260">
        <v>45</v>
      </c>
      <c r="G15" s="260">
        <v>17</v>
      </c>
      <c r="H15" s="272">
        <v>28</v>
      </c>
      <c r="I15" s="260">
        <v>70</v>
      </c>
      <c r="J15" s="260">
        <v>34</v>
      </c>
      <c r="K15" s="260">
        <v>36</v>
      </c>
      <c r="L15" s="271">
        <v>78</v>
      </c>
      <c r="M15" s="260">
        <v>46</v>
      </c>
      <c r="N15" s="272">
        <v>32</v>
      </c>
      <c r="O15" s="260">
        <v>65</v>
      </c>
      <c r="P15" s="260">
        <v>35</v>
      </c>
      <c r="Q15" s="260">
        <v>30</v>
      </c>
      <c r="R15" s="258" t="s">
        <v>321</v>
      </c>
      <c r="S15" s="270"/>
      <c r="T15" s="260">
        <v>57</v>
      </c>
      <c r="U15" s="260">
        <v>20</v>
      </c>
      <c r="V15" s="260">
        <v>37</v>
      </c>
      <c r="W15" s="271">
        <v>33</v>
      </c>
      <c r="X15" s="260">
        <v>11</v>
      </c>
      <c r="Y15" s="272">
        <v>22</v>
      </c>
      <c r="Z15" s="260">
        <v>31</v>
      </c>
      <c r="AA15" s="260">
        <v>12</v>
      </c>
      <c r="AB15" s="260">
        <v>19</v>
      </c>
      <c r="AC15" s="271">
        <v>71</v>
      </c>
      <c r="AD15" s="260">
        <v>28</v>
      </c>
      <c r="AE15" s="272">
        <v>43</v>
      </c>
      <c r="AF15" s="260">
        <v>88</v>
      </c>
      <c r="AG15" s="260">
        <v>38</v>
      </c>
      <c r="AH15" s="260">
        <v>50</v>
      </c>
      <c r="AI15" s="258" t="s">
        <v>321</v>
      </c>
      <c r="AJ15" s="270"/>
      <c r="AK15" s="260">
        <v>121</v>
      </c>
      <c r="AL15" s="260">
        <v>46</v>
      </c>
      <c r="AM15" s="260">
        <v>75</v>
      </c>
      <c r="AN15" s="271">
        <v>127</v>
      </c>
      <c r="AO15" s="260">
        <v>61</v>
      </c>
      <c r="AP15" s="272">
        <v>66</v>
      </c>
      <c r="AQ15" s="260">
        <v>118</v>
      </c>
      <c r="AR15" s="260">
        <v>60</v>
      </c>
      <c r="AS15" s="260">
        <v>58</v>
      </c>
      <c r="AT15" s="271">
        <v>90</v>
      </c>
      <c r="AU15" s="260">
        <v>51</v>
      </c>
      <c r="AV15" s="272">
        <v>39</v>
      </c>
      <c r="AW15" s="260">
        <v>67</v>
      </c>
      <c r="AX15" s="260">
        <v>29</v>
      </c>
      <c r="AY15" s="260">
        <v>38</v>
      </c>
      <c r="AZ15" s="258" t="s">
        <v>321</v>
      </c>
      <c r="BA15" s="270"/>
      <c r="BB15" s="260">
        <v>103</v>
      </c>
      <c r="BC15" s="260">
        <v>46</v>
      </c>
      <c r="BD15" s="260">
        <v>57</v>
      </c>
      <c r="BE15" s="271">
        <v>73</v>
      </c>
      <c r="BF15" s="260">
        <v>31</v>
      </c>
      <c r="BG15" s="272">
        <v>42</v>
      </c>
      <c r="BH15" s="260">
        <v>41</v>
      </c>
      <c r="BI15" s="260">
        <v>21</v>
      </c>
      <c r="BJ15" s="260">
        <v>20</v>
      </c>
      <c r="BK15" s="271">
        <v>69</v>
      </c>
      <c r="BL15" s="260">
        <v>20</v>
      </c>
      <c r="BM15" s="272">
        <v>49</v>
      </c>
      <c r="BN15" s="260">
        <v>37</v>
      </c>
      <c r="BO15" s="260">
        <v>14</v>
      </c>
      <c r="BP15" s="260">
        <v>23</v>
      </c>
    </row>
    <row r="16" spans="1:68" ht="12.75" customHeight="1">
      <c r="A16" s="258" t="s">
        <v>322</v>
      </c>
      <c r="B16" s="270"/>
      <c r="C16" s="260">
        <v>3325</v>
      </c>
      <c r="D16" s="260">
        <v>1481</v>
      </c>
      <c r="E16" s="272">
        <v>1844</v>
      </c>
      <c r="F16" s="260">
        <v>95</v>
      </c>
      <c r="G16" s="260">
        <v>44</v>
      </c>
      <c r="H16" s="272">
        <v>51</v>
      </c>
      <c r="I16" s="260">
        <v>200</v>
      </c>
      <c r="J16" s="260">
        <v>94</v>
      </c>
      <c r="K16" s="260">
        <v>106</v>
      </c>
      <c r="L16" s="271">
        <v>208</v>
      </c>
      <c r="M16" s="260">
        <v>116</v>
      </c>
      <c r="N16" s="272">
        <v>92</v>
      </c>
      <c r="O16" s="260">
        <v>183</v>
      </c>
      <c r="P16" s="260">
        <v>88</v>
      </c>
      <c r="Q16" s="260">
        <v>95</v>
      </c>
      <c r="R16" s="258" t="s">
        <v>322</v>
      </c>
      <c r="S16" s="270"/>
      <c r="T16" s="260">
        <v>145</v>
      </c>
      <c r="U16" s="260">
        <v>65</v>
      </c>
      <c r="V16" s="260">
        <v>80</v>
      </c>
      <c r="W16" s="271">
        <v>70</v>
      </c>
      <c r="X16" s="260">
        <v>27</v>
      </c>
      <c r="Y16" s="272">
        <v>43</v>
      </c>
      <c r="Z16" s="260">
        <v>68</v>
      </c>
      <c r="AA16" s="260">
        <v>19</v>
      </c>
      <c r="AB16" s="260">
        <v>49</v>
      </c>
      <c r="AC16" s="271">
        <v>141</v>
      </c>
      <c r="AD16" s="260">
        <v>59</v>
      </c>
      <c r="AE16" s="272">
        <v>82</v>
      </c>
      <c r="AF16" s="260">
        <v>218</v>
      </c>
      <c r="AG16" s="260">
        <v>87</v>
      </c>
      <c r="AH16" s="260">
        <v>131</v>
      </c>
      <c r="AI16" s="258" t="s">
        <v>322</v>
      </c>
      <c r="AJ16" s="270"/>
      <c r="AK16" s="260">
        <v>316</v>
      </c>
      <c r="AL16" s="260">
        <v>133</v>
      </c>
      <c r="AM16" s="260">
        <v>183</v>
      </c>
      <c r="AN16" s="271">
        <v>315</v>
      </c>
      <c r="AO16" s="260">
        <v>159</v>
      </c>
      <c r="AP16" s="272">
        <v>156</v>
      </c>
      <c r="AQ16" s="260">
        <v>255</v>
      </c>
      <c r="AR16" s="260">
        <v>114</v>
      </c>
      <c r="AS16" s="260">
        <v>141</v>
      </c>
      <c r="AT16" s="271">
        <v>193</v>
      </c>
      <c r="AU16" s="260">
        <v>93</v>
      </c>
      <c r="AV16" s="272">
        <v>100</v>
      </c>
      <c r="AW16" s="260">
        <v>179</v>
      </c>
      <c r="AX16" s="260">
        <v>79</v>
      </c>
      <c r="AY16" s="260">
        <v>100</v>
      </c>
      <c r="AZ16" s="258" t="s">
        <v>322</v>
      </c>
      <c r="BA16" s="270"/>
      <c r="BB16" s="260">
        <v>203</v>
      </c>
      <c r="BC16" s="260">
        <v>101</v>
      </c>
      <c r="BD16" s="260">
        <v>102</v>
      </c>
      <c r="BE16" s="271">
        <v>162</v>
      </c>
      <c r="BF16" s="260">
        <v>73</v>
      </c>
      <c r="BG16" s="272">
        <v>89</v>
      </c>
      <c r="BH16" s="260">
        <v>138</v>
      </c>
      <c r="BI16" s="260">
        <v>53</v>
      </c>
      <c r="BJ16" s="260">
        <v>85</v>
      </c>
      <c r="BK16" s="271">
        <v>173</v>
      </c>
      <c r="BL16" s="260">
        <v>53</v>
      </c>
      <c r="BM16" s="272">
        <v>120</v>
      </c>
      <c r="BN16" s="260">
        <v>63</v>
      </c>
      <c r="BO16" s="260">
        <v>24</v>
      </c>
      <c r="BP16" s="260">
        <v>39</v>
      </c>
    </row>
    <row r="17" spans="1:68" ht="12.75" customHeight="1">
      <c r="A17" s="273" t="s">
        <v>323</v>
      </c>
      <c r="B17" s="274"/>
      <c r="C17" s="275">
        <v>2251</v>
      </c>
      <c r="D17" s="275">
        <v>975</v>
      </c>
      <c r="E17" s="277">
        <v>1276</v>
      </c>
      <c r="F17" s="275">
        <v>77</v>
      </c>
      <c r="G17" s="275">
        <v>34</v>
      </c>
      <c r="H17" s="277">
        <v>43</v>
      </c>
      <c r="I17" s="275">
        <v>73</v>
      </c>
      <c r="J17" s="275">
        <v>42</v>
      </c>
      <c r="K17" s="275">
        <v>31</v>
      </c>
      <c r="L17" s="276">
        <v>79</v>
      </c>
      <c r="M17" s="275">
        <v>36</v>
      </c>
      <c r="N17" s="277">
        <v>43</v>
      </c>
      <c r="O17" s="275">
        <v>101</v>
      </c>
      <c r="P17" s="275">
        <v>58</v>
      </c>
      <c r="Q17" s="275">
        <v>43</v>
      </c>
      <c r="R17" s="273" t="s">
        <v>323</v>
      </c>
      <c r="S17" s="274"/>
      <c r="T17" s="275">
        <v>75</v>
      </c>
      <c r="U17" s="275">
        <v>31</v>
      </c>
      <c r="V17" s="275">
        <v>44</v>
      </c>
      <c r="W17" s="276">
        <v>64</v>
      </c>
      <c r="X17" s="275">
        <v>24</v>
      </c>
      <c r="Y17" s="277">
        <v>40</v>
      </c>
      <c r="Z17" s="275">
        <v>99</v>
      </c>
      <c r="AA17" s="275">
        <v>39</v>
      </c>
      <c r="AB17" s="275">
        <v>60</v>
      </c>
      <c r="AC17" s="276">
        <v>105</v>
      </c>
      <c r="AD17" s="275">
        <v>53</v>
      </c>
      <c r="AE17" s="277">
        <v>52</v>
      </c>
      <c r="AF17" s="275">
        <v>155</v>
      </c>
      <c r="AG17" s="275">
        <v>51</v>
      </c>
      <c r="AH17" s="275">
        <v>104</v>
      </c>
      <c r="AI17" s="273" t="s">
        <v>323</v>
      </c>
      <c r="AJ17" s="274"/>
      <c r="AK17" s="275">
        <v>181</v>
      </c>
      <c r="AL17" s="275">
        <v>90</v>
      </c>
      <c r="AM17" s="275">
        <v>91</v>
      </c>
      <c r="AN17" s="276">
        <v>197</v>
      </c>
      <c r="AO17" s="275">
        <v>82</v>
      </c>
      <c r="AP17" s="277">
        <v>115</v>
      </c>
      <c r="AQ17" s="275">
        <v>150</v>
      </c>
      <c r="AR17" s="275">
        <v>59</v>
      </c>
      <c r="AS17" s="275">
        <v>91</v>
      </c>
      <c r="AT17" s="276">
        <v>158</v>
      </c>
      <c r="AU17" s="275">
        <v>65</v>
      </c>
      <c r="AV17" s="277">
        <v>93</v>
      </c>
      <c r="AW17" s="275">
        <v>161</v>
      </c>
      <c r="AX17" s="275">
        <v>72</v>
      </c>
      <c r="AY17" s="275">
        <v>89</v>
      </c>
      <c r="AZ17" s="273" t="s">
        <v>323</v>
      </c>
      <c r="BA17" s="274"/>
      <c r="BB17" s="275">
        <v>177</v>
      </c>
      <c r="BC17" s="275">
        <v>87</v>
      </c>
      <c r="BD17" s="275">
        <v>90</v>
      </c>
      <c r="BE17" s="276">
        <v>119</v>
      </c>
      <c r="BF17" s="275">
        <v>46</v>
      </c>
      <c r="BG17" s="277">
        <v>73</v>
      </c>
      <c r="BH17" s="275">
        <v>104</v>
      </c>
      <c r="BI17" s="275">
        <v>38</v>
      </c>
      <c r="BJ17" s="275">
        <v>66</v>
      </c>
      <c r="BK17" s="276">
        <v>131</v>
      </c>
      <c r="BL17" s="275">
        <v>46</v>
      </c>
      <c r="BM17" s="277">
        <v>85</v>
      </c>
      <c r="BN17" s="275">
        <v>45</v>
      </c>
      <c r="BO17" s="275">
        <v>22</v>
      </c>
      <c r="BP17" s="275">
        <v>23</v>
      </c>
    </row>
    <row r="18" spans="1:68" ht="12.75" customHeight="1">
      <c r="A18" s="258" t="s">
        <v>324</v>
      </c>
      <c r="B18" s="270"/>
      <c r="C18" s="260">
        <v>2039</v>
      </c>
      <c r="D18" s="260">
        <v>898</v>
      </c>
      <c r="E18" s="272">
        <v>1141</v>
      </c>
      <c r="F18" s="260">
        <v>69</v>
      </c>
      <c r="G18" s="260">
        <v>33</v>
      </c>
      <c r="H18" s="272">
        <v>36</v>
      </c>
      <c r="I18" s="260">
        <v>64</v>
      </c>
      <c r="J18" s="260">
        <v>30</v>
      </c>
      <c r="K18" s="260">
        <v>34</v>
      </c>
      <c r="L18" s="271">
        <v>94</v>
      </c>
      <c r="M18" s="260">
        <v>42</v>
      </c>
      <c r="N18" s="272">
        <v>52</v>
      </c>
      <c r="O18" s="260">
        <v>79</v>
      </c>
      <c r="P18" s="260">
        <v>40</v>
      </c>
      <c r="Q18" s="260">
        <v>39</v>
      </c>
      <c r="R18" s="258" t="s">
        <v>324</v>
      </c>
      <c r="S18" s="270"/>
      <c r="T18" s="260">
        <v>68</v>
      </c>
      <c r="U18" s="260">
        <v>29</v>
      </c>
      <c r="V18" s="260">
        <v>39</v>
      </c>
      <c r="W18" s="271">
        <v>80</v>
      </c>
      <c r="X18" s="260">
        <v>34</v>
      </c>
      <c r="Y18" s="272">
        <v>46</v>
      </c>
      <c r="Z18" s="260">
        <v>77</v>
      </c>
      <c r="AA18" s="260">
        <v>32</v>
      </c>
      <c r="AB18" s="260">
        <v>45</v>
      </c>
      <c r="AC18" s="271">
        <v>95</v>
      </c>
      <c r="AD18" s="260">
        <v>43</v>
      </c>
      <c r="AE18" s="272">
        <v>52</v>
      </c>
      <c r="AF18" s="260">
        <v>127</v>
      </c>
      <c r="AG18" s="260">
        <v>49</v>
      </c>
      <c r="AH18" s="260">
        <v>78</v>
      </c>
      <c r="AI18" s="258" t="s">
        <v>324</v>
      </c>
      <c r="AJ18" s="270"/>
      <c r="AK18" s="260">
        <v>174</v>
      </c>
      <c r="AL18" s="260">
        <v>72</v>
      </c>
      <c r="AM18" s="260">
        <v>102</v>
      </c>
      <c r="AN18" s="271">
        <v>175</v>
      </c>
      <c r="AO18" s="260">
        <v>81</v>
      </c>
      <c r="AP18" s="272">
        <v>94</v>
      </c>
      <c r="AQ18" s="260">
        <v>141</v>
      </c>
      <c r="AR18" s="260">
        <v>61</v>
      </c>
      <c r="AS18" s="260">
        <v>80</v>
      </c>
      <c r="AT18" s="271">
        <v>146</v>
      </c>
      <c r="AU18" s="260">
        <v>73</v>
      </c>
      <c r="AV18" s="272">
        <v>73</v>
      </c>
      <c r="AW18" s="260">
        <v>132</v>
      </c>
      <c r="AX18" s="260">
        <v>57</v>
      </c>
      <c r="AY18" s="260">
        <v>75</v>
      </c>
      <c r="AZ18" s="258" t="s">
        <v>324</v>
      </c>
      <c r="BA18" s="270"/>
      <c r="BB18" s="260">
        <v>142</v>
      </c>
      <c r="BC18" s="260">
        <v>65</v>
      </c>
      <c r="BD18" s="260">
        <v>77</v>
      </c>
      <c r="BE18" s="271">
        <v>119</v>
      </c>
      <c r="BF18" s="260">
        <v>57</v>
      </c>
      <c r="BG18" s="272">
        <v>62</v>
      </c>
      <c r="BH18" s="260">
        <v>70</v>
      </c>
      <c r="BI18" s="260">
        <v>28</v>
      </c>
      <c r="BJ18" s="260">
        <v>42</v>
      </c>
      <c r="BK18" s="271">
        <v>96</v>
      </c>
      <c r="BL18" s="260">
        <v>32</v>
      </c>
      <c r="BM18" s="272">
        <v>64</v>
      </c>
      <c r="BN18" s="260">
        <v>91</v>
      </c>
      <c r="BO18" s="260">
        <v>40</v>
      </c>
      <c r="BP18" s="260">
        <v>51</v>
      </c>
    </row>
    <row r="19" spans="1:68" ht="12.75" customHeight="1">
      <c r="A19" s="258" t="s">
        <v>325</v>
      </c>
      <c r="B19" s="270"/>
      <c r="C19" s="260">
        <v>1247</v>
      </c>
      <c r="D19" s="260">
        <v>537</v>
      </c>
      <c r="E19" s="272">
        <v>710</v>
      </c>
      <c r="F19" s="260">
        <v>28</v>
      </c>
      <c r="G19" s="260">
        <v>14</v>
      </c>
      <c r="H19" s="272">
        <v>14</v>
      </c>
      <c r="I19" s="260">
        <v>48</v>
      </c>
      <c r="J19" s="260">
        <v>30</v>
      </c>
      <c r="K19" s="260">
        <v>18</v>
      </c>
      <c r="L19" s="271">
        <v>53</v>
      </c>
      <c r="M19" s="260">
        <v>21</v>
      </c>
      <c r="N19" s="272">
        <v>32</v>
      </c>
      <c r="O19" s="260">
        <v>54</v>
      </c>
      <c r="P19" s="260">
        <v>21</v>
      </c>
      <c r="Q19" s="260">
        <v>33</v>
      </c>
      <c r="R19" s="258" t="s">
        <v>325</v>
      </c>
      <c r="S19" s="270"/>
      <c r="T19" s="260">
        <v>36</v>
      </c>
      <c r="U19" s="260">
        <v>13</v>
      </c>
      <c r="V19" s="260">
        <v>23</v>
      </c>
      <c r="W19" s="271">
        <v>38</v>
      </c>
      <c r="X19" s="260">
        <v>17</v>
      </c>
      <c r="Y19" s="272">
        <v>21</v>
      </c>
      <c r="Z19" s="260">
        <v>42</v>
      </c>
      <c r="AA19" s="260">
        <v>11</v>
      </c>
      <c r="AB19" s="260">
        <v>31</v>
      </c>
      <c r="AC19" s="271">
        <v>64</v>
      </c>
      <c r="AD19" s="260">
        <v>36</v>
      </c>
      <c r="AE19" s="272">
        <v>28</v>
      </c>
      <c r="AF19" s="260">
        <v>70</v>
      </c>
      <c r="AG19" s="260">
        <v>30</v>
      </c>
      <c r="AH19" s="260">
        <v>40</v>
      </c>
      <c r="AI19" s="258" t="s">
        <v>325</v>
      </c>
      <c r="AJ19" s="270"/>
      <c r="AK19" s="260">
        <v>129</v>
      </c>
      <c r="AL19" s="260">
        <v>55</v>
      </c>
      <c r="AM19" s="260">
        <v>74</v>
      </c>
      <c r="AN19" s="271">
        <v>109</v>
      </c>
      <c r="AO19" s="260">
        <v>48</v>
      </c>
      <c r="AP19" s="272">
        <v>61</v>
      </c>
      <c r="AQ19" s="260">
        <v>83</v>
      </c>
      <c r="AR19" s="260">
        <v>32</v>
      </c>
      <c r="AS19" s="260">
        <v>51</v>
      </c>
      <c r="AT19" s="271">
        <v>72</v>
      </c>
      <c r="AU19" s="260">
        <v>35</v>
      </c>
      <c r="AV19" s="272">
        <v>37</v>
      </c>
      <c r="AW19" s="260">
        <v>89</v>
      </c>
      <c r="AX19" s="260">
        <v>37</v>
      </c>
      <c r="AY19" s="260">
        <v>52</v>
      </c>
      <c r="AZ19" s="258" t="s">
        <v>325</v>
      </c>
      <c r="BA19" s="270"/>
      <c r="BB19" s="260">
        <v>93</v>
      </c>
      <c r="BC19" s="260">
        <v>41</v>
      </c>
      <c r="BD19" s="260">
        <v>52</v>
      </c>
      <c r="BE19" s="271">
        <v>69</v>
      </c>
      <c r="BF19" s="260">
        <v>28</v>
      </c>
      <c r="BG19" s="272">
        <v>41</v>
      </c>
      <c r="BH19" s="260">
        <v>54</v>
      </c>
      <c r="BI19" s="260">
        <v>20</v>
      </c>
      <c r="BJ19" s="260">
        <v>34</v>
      </c>
      <c r="BK19" s="271">
        <v>65</v>
      </c>
      <c r="BL19" s="260">
        <v>25</v>
      </c>
      <c r="BM19" s="272">
        <v>40</v>
      </c>
      <c r="BN19" s="260">
        <v>51</v>
      </c>
      <c r="BO19" s="260">
        <v>23</v>
      </c>
      <c r="BP19" s="260">
        <v>28</v>
      </c>
    </row>
    <row r="20" spans="1:68" ht="12.75" customHeight="1">
      <c r="A20" s="258" t="s">
        <v>326</v>
      </c>
      <c r="B20" s="270"/>
      <c r="C20" s="260">
        <v>2073</v>
      </c>
      <c r="D20" s="260">
        <v>948</v>
      </c>
      <c r="E20" s="272">
        <v>1125</v>
      </c>
      <c r="F20" s="260">
        <v>63</v>
      </c>
      <c r="G20" s="260">
        <v>28</v>
      </c>
      <c r="H20" s="272">
        <v>35</v>
      </c>
      <c r="I20" s="260">
        <v>99</v>
      </c>
      <c r="J20" s="260">
        <v>59</v>
      </c>
      <c r="K20" s="260">
        <v>40</v>
      </c>
      <c r="L20" s="271">
        <v>124</v>
      </c>
      <c r="M20" s="260">
        <v>65</v>
      </c>
      <c r="N20" s="272">
        <v>59</v>
      </c>
      <c r="O20" s="260">
        <v>120</v>
      </c>
      <c r="P20" s="260">
        <v>62</v>
      </c>
      <c r="Q20" s="260">
        <v>58</v>
      </c>
      <c r="R20" s="258" t="s">
        <v>326</v>
      </c>
      <c r="S20" s="270"/>
      <c r="T20" s="260">
        <v>79</v>
      </c>
      <c r="U20" s="260">
        <v>40</v>
      </c>
      <c r="V20" s="260">
        <v>39</v>
      </c>
      <c r="W20" s="271">
        <v>62</v>
      </c>
      <c r="X20" s="260">
        <v>22</v>
      </c>
      <c r="Y20" s="272">
        <v>40</v>
      </c>
      <c r="Z20" s="260">
        <v>56</v>
      </c>
      <c r="AA20" s="260">
        <v>24</v>
      </c>
      <c r="AB20" s="260">
        <v>32</v>
      </c>
      <c r="AC20" s="271">
        <v>106</v>
      </c>
      <c r="AD20" s="260">
        <v>44</v>
      </c>
      <c r="AE20" s="272">
        <v>62</v>
      </c>
      <c r="AF20" s="260">
        <v>127</v>
      </c>
      <c r="AG20" s="260">
        <v>63</v>
      </c>
      <c r="AH20" s="260">
        <v>64</v>
      </c>
      <c r="AI20" s="258" t="s">
        <v>326</v>
      </c>
      <c r="AJ20" s="270"/>
      <c r="AK20" s="260">
        <v>214</v>
      </c>
      <c r="AL20" s="260">
        <v>88</v>
      </c>
      <c r="AM20" s="260">
        <v>126</v>
      </c>
      <c r="AN20" s="271">
        <v>194</v>
      </c>
      <c r="AO20" s="260">
        <v>85</v>
      </c>
      <c r="AP20" s="272">
        <v>109</v>
      </c>
      <c r="AQ20" s="260">
        <v>169</v>
      </c>
      <c r="AR20" s="260">
        <v>71</v>
      </c>
      <c r="AS20" s="260">
        <v>98</v>
      </c>
      <c r="AT20" s="271">
        <v>134</v>
      </c>
      <c r="AU20" s="260">
        <v>71</v>
      </c>
      <c r="AV20" s="272">
        <v>63</v>
      </c>
      <c r="AW20" s="260">
        <v>116</v>
      </c>
      <c r="AX20" s="260">
        <v>54</v>
      </c>
      <c r="AY20" s="260">
        <v>62</v>
      </c>
      <c r="AZ20" s="258" t="s">
        <v>326</v>
      </c>
      <c r="BA20" s="270"/>
      <c r="BB20" s="260">
        <v>150</v>
      </c>
      <c r="BC20" s="260">
        <v>73</v>
      </c>
      <c r="BD20" s="260">
        <v>77</v>
      </c>
      <c r="BE20" s="271">
        <v>92</v>
      </c>
      <c r="BF20" s="260">
        <v>42</v>
      </c>
      <c r="BG20" s="272">
        <v>50</v>
      </c>
      <c r="BH20" s="260">
        <v>60</v>
      </c>
      <c r="BI20" s="260">
        <v>24</v>
      </c>
      <c r="BJ20" s="260">
        <v>36</v>
      </c>
      <c r="BK20" s="271">
        <v>69</v>
      </c>
      <c r="BL20" s="260">
        <v>18</v>
      </c>
      <c r="BM20" s="272">
        <v>51</v>
      </c>
      <c r="BN20" s="260">
        <v>39</v>
      </c>
      <c r="BO20" s="260">
        <v>15</v>
      </c>
      <c r="BP20" s="260">
        <v>24</v>
      </c>
    </row>
    <row r="21" spans="1:68" ht="12.75" customHeight="1">
      <c r="A21" s="258" t="s">
        <v>327</v>
      </c>
      <c r="B21" s="270"/>
      <c r="C21" s="260">
        <v>4723</v>
      </c>
      <c r="D21" s="260">
        <v>2123</v>
      </c>
      <c r="E21" s="272">
        <v>2600</v>
      </c>
      <c r="F21" s="260">
        <v>214</v>
      </c>
      <c r="G21" s="260">
        <v>120</v>
      </c>
      <c r="H21" s="272">
        <v>94</v>
      </c>
      <c r="I21" s="260">
        <v>242</v>
      </c>
      <c r="J21" s="260">
        <v>112</v>
      </c>
      <c r="K21" s="260">
        <v>130</v>
      </c>
      <c r="L21" s="271">
        <v>246</v>
      </c>
      <c r="M21" s="260">
        <v>126</v>
      </c>
      <c r="N21" s="272">
        <v>120</v>
      </c>
      <c r="O21" s="260">
        <v>199</v>
      </c>
      <c r="P21" s="260">
        <v>106</v>
      </c>
      <c r="Q21" s="260">
        <v>93</v>
      </c>
      <c r="R21" s="258" t="s">
        <v>327</v>
      </c>
      <c r="S21" s="270"/>
      <c r="T21" s="260">
        <v>155</v>
      </c>
      <c r="U21" s="260">
        <v>67</v>
      </c>
      <c r="V21" s="260">
        <v>88</v>
      </c>
      <c r="W21" s="271">
        <v>119</v>
      </c>
      <c r="X21" s="260">
        <v>60</v>
      </c>
      <c r="Y21" s="272">
        <v>59</v>
      </c>
      <c r="Z21" s="260">
        <v>150</v>
      </c>
      <c r="AA21" s="260">
        <v>66</v>
      </c>
      <c r="AB21" s="260">
        <v>84</v>
      </c>
      <c r="AC21" s="271">
        <v>252</v>
      </c>
      <c r="AD21" s="260">
        <v>114</v>
      </c>
      <c r="AE21" s="272">
        <v>138</v>
      </c>
      <c r="AF21" s="260">
        <v>330</v>
      </c>
      <c r="AG21" s="260">
        <v>136</v>
      </c>
      <c r="AH21" s="260">
        <v>194</v>
      </c>
      <c r="AI21" s="258" t="s">
        <v>327</v>
      </c>
      <c r="AJ21" s="270"/>
      <c r="AK21" s="260">
        <v>430</v>
      </c>
      <c r="AL21" s="260">
        <v>184</v>
      </c>
      <c r="AM21" s="260">
        <v>246</v>
      </c>
      <c r="AN21" s="271">
        <v>436</v>
      </c>
      <c r="AO21" s="260">
        <v>195</v>
      </c>
      <c r="AP21" s="272">
        <v>241</v>
      </c>
      <c r="AQ21" s="260">
        <v>365</v>
      </c>
      <c r="AR21" s="260">
        <v>175</v>
      </c>
      <c r="AS21" s="260">
        <v>190</v>
      </c>
      <c r="AT21" s="271">
        <v>299</v>
      </c>
      <c r="AU21" s="260">
        <v>135</v>
      </c>
      <c r="AV21" s="272">
        <v>164</v>
      </c>
      <c r="AW21" s="260">
        <v>302</v>
      </c>
      <c r="AX21" s="260">
        <v>131</v>
      </c>
      <c r="AY21" s="260">
        <v>171</v>
      </c>
      <c r="AZ21" s="258" t="s">
        <v>327</v>
      </c>
      <c r="BA21" s="270"/>
      <c r="BB21" s="260">
        <v>321</v>
      </c>
      <c r="BC21" s="260">
        <v>145</v>
      </c>
      <c r="BD21" s="260">
        <v>176</v>
      </c>
      <c r="BE21" s="271">
        <v>228</v>
      </c>
      <c r="BF21" s="260">
        <v>96</v>
      </c>
      <c r="BG21" s="272">
        <v>132</v>
      </c>
      <c r="BH21" s="260">
        <v>177</v>
      </c>
      <c r="BI21" s="260">
        <v>72</v>
      </c>
      <c r="BJ21" s="260">
        <v>105</v>
      </c>
      <c r="BK21" s="271">
        <v>200</v>
      </c>
      <c r="BL21" s="260">
        <v>60</v>
      </c>
      <c r="BM21" s="272">
        <v>140</v>
      </c>
      <c r="BN21" s="260">
        <v>58</v>
      </c>
      <c r="BO21" s="260">
        <v>23</v>
      </c>
      <c r="BP21" s="260">
        <v>35</v>
      </c>
    </row>
    <row r="22" spans="1:68" ht="12.75" customHeight="1">
      <c r="A22" s="273" t="s">
        <v>328</v>
      </c>
      <c r="B22" s="274"/>
      <c r="C22" s="275">
        <v>1443</v>
      </c>
      <c r="D22" s="275">
        <v>619</v>
      </c>
      <c r="E22" s="277">
        <v>824</v>
      </c>
      <c r="F22" s="275">
        <v>48</v>
      </c>
      <c r="G22" s="275">
        <v>22</v>
      </c>
      <c r="H22" s="277">
        <v>26</v>
      </c>
      <c r="I22" s="275">
        <v>50</v>
      </c>
      <c r="J22" s="275">
        <v>27</v>
      </c>
      <c r="K22" s="275">
        <v>23</v>
      </c>
      <c r="L22" s="276">
        <v>49</v>
      </c>
      <c r="M22" s="275">
        <v>22</v>
      </c>
      <c r="N22" s="277">
        <v>27</v>
      </c>
      <c r="O22" s="275">
        <v>57</v>
      </c>
      <c r="P22" s="275">
        <v>31</v>
      </c>
      <c r="Q22" s="275">
        <v>26</v>
      </c>
      <c r="R22" s="273" t="s">
        <v>328</v>
      </c>
      <c r="S22" s="274"/>
      <c r="T22" s="275">
        <v>55</v>
      </c>
      <c r="U22" s="275">
        <v>17</v>
      </c>
      <c r="V22" s="275">
        <v>38</v>
      </c>
      <c r="W22" s="276">
        <v>56</v>
      </c>
      <c r="X22" s="275">
        <v>19</v>
      </c>
      <c r="Y22" s="277">
        <v>37</v>
      </c>
      <c r="Z22" s="275">
        <v>73</v>
      </c>
      <c r="AA22" s="275">
        <v>31</v>
      </c>
      <c r="AB22" s="275">
        <v>42</v>
      </c>
      <c r="AC22" s="276">
        <v>107</v>
      </c>
      <c r="AD22" s="275">
        <v>44</v>
      </c>
      <c r="AE22" s="277">
        <v>63</v>
      </c>
      <c r="AF22" s="275">
        <v>98</v>
      </c>
      <c r="AG22" s="275">
        <v>39</v>
      </c>
      <c r="AH22" s="275">
        <v>59</v>
      </c>
      <c r="AI22" s="273" t="s">
        <v>328</v>
      </c>
      <c r="AJ22" s="274"/>
      <c r="AK22" s="275">
        <v>107</v>
      </c>
      <c r="AL22" s="275">
        <v>41</v>
      </c>
      <c r="AM22" s="275">
        <v>66</v>
      </c>
      <c r="AN22" s="276">
        <v>111</v>
      </c>
      <c r="AO22" s="275">
        <v>55</v>
      </c>
      <c r="AP22" s="277">
        <v>56</v>
      </c>
      <c r="AQ22" s="275">
        <v>104</v>
      </c>
      <c r="AR22" s="275">
        <v>38</v>
      </c>
      <c r="AS22" s="275">
        <v>66</v>
      </c>
      <c r="AT22" s="276">
        <v>79</v>
      </c>
      <c r="AU22" s="275">
        <v>43</v>
      </c>
      <c r="AV22" s="277">
        <v>36</v>
      </c>
      <c r="AW22" s="275">
        <v>100</v>
      </c>
      <c r="AX22" s="275">
        <v>41</v>
      </c>
      <c r="AY22" s="275">
        <v>59</v>
      </c>
      <c r="AZ22" s="273" t="s">
        <v>328</v>
      </c>
      <c r="BA22" s="274"/>
      <c r="BB22" s="275">
        <v>102</v>
      </c>
      <c r="BC22" s="275">
        <v>42</v>
      </c>
      <c r="BD22" s="275">
        <v>60</v>
      </c>
      <c r="BE22" s="276">
        <v>88</v>
      </c>
      <c r="BF22" s="275">
        <v>37</v>
      </c>
      <c r="BG22" s="277">
        <v>51</v>
      </c>
      <c r="BH22" s="275">
        <v>47</v>
      </c>
      <c r="BI22" s="275">
        <v>22</v>
      </c>
      <c r="BJ22" s="275">
        <v>25</v>
      </c>
      <c r="BK22" s="276">
        <v>70</v>
      </c>
      <c r="BL22" s="275">
        <v>30</v>
      </c>
      <c r="BM22" s="277">
        <v>40</v>
      </c>
      <c r="BN22" s="275">
        <v>42</v>
      </c>
      <c r="BO22" s="275">
        <v>18</v>
      </c>
      <c r="BP22" s="275">
        <v>24</v>
      </c>
    </row>
    <row r="23" spans="1:68" ht="12.75" customHeight="1">
      <c r="A23" s="258" t="s">
        <v>329</v>
      </c>
      <c r="B23" s="270"/>
      <c r="C23" s="260">
        <v>2334</v>
      </c>
      <c r="D23" s="260">
        <v>1006</v>
      </c>
      <c r="E23" s="272">
        <v>1328</v>
      </c>
      <c r="F23" s="260">
        <v>80</v>
      </c>
      <c r="G23" s="260">
        <v>41</v>
      </c>
      <c r="H23" s="272">
        <v>39</v>
      </c>
      <c r="I23" s="260">
        <v>90</v>
      </c>
      <c r="J23" s="260">
        <v>41</v>
      </c>
      <c r="K23" s="260">
        <v>49</v>
      </c>
      <c r="L23" s="271">
        <v>73</v>
      </c>
      <c r="M23" s="260">
        <v>33</v>
      </c>
      <c r="N23" s="272">
        <v>40</v>
      </c>
      <c r="O23" s="260">
        <v>84</v>
      </c>
      <c r="P23" s="260">
        <v>38</v>
      </c>
      <c r="Q23" s="260">
        <v>46</v>
      </c>
      <c r="R23" s="258" t="s">
        <v>329</v>
      </c>
      <c r="S23" s="270"/>
      <c r="T23" s="260">
        <v>84</v>
      </c>
      <c r="U23" s="260">
        <v>40</v>
      </c>
      <c r="V23" s="260">
        <v>44</v>
      </c>
      <c r="W23" s="271">
        <v>74</v>
      </c>
      <c r="X23" s="260">
        <v>36</v>
      </c>
      <c r="Y23" s="272">
        <v>38</v>
      </c>
      <c r="Z23" s="260">
        <v>97</v>
      </c>
      <c r="AA23" s="260">
        <v>44</v>
      </c>
      <c r="AB23" s="260">
        <v>53</v>
      </c>
      <c r="AC23" s="271">
        <v>131</v>
      </c>
      <c r="AD23" s="260">
        <v>55</v>
      </c>
      <c r="AE23" s="272">
        <v>76</v>
      </c>
      <c r="AF23" s="260">
        <v>115</v>
      </c>
      <c r="AG23" s="260">
        <v>47</v>
      </c>
      <c r="AH23" s="260">
        <v>68</v>
      </c>
      <c r="AI23" s="258" t="s">
        <v>329</v>
      </c>
      <c r="AJ23" s="270"/>
      <c r="AK23" s="260">
        <v>161</v>
      </c>
      <c r="AL23" s="260">
        <v>67</v>
      </c>
      <c r="AM23" s="260">
        <v>94</v>
      </c>
      <c r="AN23" s="271">
        <v>190</v>
      </c>
      <c r="AO23" s="260">
        <v>73</v>
      </c>
      <c r="AP23" s="272">
        <v>117</v>
      </c>
      <c r="AQ23" s="260">
        <v>171</v>
      </c>
      <c r="AR23" s="260">
        <v>77</v>
      </c>
      <c r="AS23" s="260">
        <v>94</v>
      </c>
      <c r="AT23" s="271">
        <v>147</v>
      </c>
      <c r="AU23" s="260">
        <v>65</v>
      </c>
      <c r="AV23" s="272">
        <v>82</v>
      </c>
      <c r="AW23" s="260">
        <v>132</v>
      </c>
      <c r="AX23" s="260">
        <v>54</v>
      </c>
      <c r="AY23" s="260">
        <v>78</v>
      </c>
      <c r="AZ23" s="258" t="s">
        <v>329</v>
      </c>
      <c r="BA23" s="270"/>
      <c r="BB23" s="260">
        <v>181</v>
      </c>
      <c r="BC23" s="260">
        <v>87</v>
      </c>
      <c r="BD23" s="260">
        <v>94</v>
      </c>
      <c r="BE23" s="271">
        <v>151</v>
      </c>
      <c r="BF23" s="260">
        <v>64</v>
      </c>
      <c r="BG23" s="272">
        <v>87</v>
      </c>
      <c r="BH23" s="260">
        <v>109</v>
      </c>
      <c r="BI23" s="260">
        <v>44</v>
      </c>
      <c r="BJ23" s="260">
        <v>65</v>
      </c>
      <c r="BK23" s="271">
        <v>151</v>
      </c>
      <c r="BL23" s="260">
        <v>49</v>
      </c>
      <c r="BM23" s="272">
        <v>102</v>
      </c>
      <c r="BN23" s="260">
        <v>113</v>
      </c>
      <c r="BO23" s="260">
        <v>51</v>
      </c>
      <c r="BP23" s="260">
        <v>62</v>
      </c>
    </row>
    <row r="24" spans="1:68" ht="12.75" customHeight="1">
      <c r="A24" s="258" t="s">
        <v>330</v>
      </c>
      <c r="B24" s="270"/>
      <c r="C24" s="260">
        <v>843</v>
      </c>
      <c r="D24" s="260">
        <v>370</v>
      </c>
      <c r="E24" s="272">
        <v>473</v>
      </c>
      <c r="F24" s="260">
        <v>33</v>
      </c>
      <c r="G24" s="260">
        <v>20</v>
      </c>
      <c r="H24" s="272">
        <v>13</v>
      </c>
      <c r="I24" s="260">
        <v>32</v>
      </c>
      <c r="J24" s="260">
        <v>18</v>
      </c>
      <c r="K24" s="260">
        <v>14</v>
      </c>
      <c r="L24" s="271">
        <v>30</v>
      </c>
      <c r="M24" s="260">
        <v>14</v>
      </c>
      <c r="N24" s="272">
        <v>16</v>
      </c>
      <c r="O24" s="260">
        <v>23</v>
      </c>
      <c r="P24" s="260">
        <v>9</v>
      </c>
      <c r="Q24" s="260">
        <v>14</v>
      </c>
      <c r="R24" s="258" t="s">
        <v>330</v>
      </c>
      <c r="S24" s="270"/>
      <c r="T24" s="260">
        <v>23</v>
      </c>
      <c r="U24" s="260">
        <v>13</v>
      </c>
      <c r="V24" s="260">
        <v>10</v>
      </c>
      <c r="W24" s="271">
        <v>28</v>
      </c>
      <c r="X24" s="260">
        <v>10</v>
      </c>
      <c r="Y24" s="272">
        <v>18</v>
      </c>
      <c r="Z24" s="260">
        <v>30</v>
      </c>
      <c r="AA24" s="260">
        <v>14</v>
      </c>
      <c r="AB24" s="260">
        <v>16</v>
      </c>
      <c r="AC24" s="271">
        <v>51</v>
      </c>
      <c r="AD24" s="260">
        <v>23</v>
      </c>
      <c r="AE24" s="272">
        <v>28</v>
      </c>
      <c r="AF24" s="260">
        <v>51</v>
      </c>
      <c r="AG24" s="260">
        <v>25</v>
      </c>
      <c r="AH24" s="260">
        <v>26</v>
      </c>
      <c r="AI24" s="258" t="s">
        <v>330</v>
      </c>
      <c r="AJ24" s="270"/>
      <c r="AK24" s="260">
        <v>62</v>
      </c>
      <c r="AL24" s="260">
        <v>22</v>
      </c>
      <c r="AM24" s="260">
        <v>40</v>
      </c>
      <c r="AN24" s="271">
        <v>60</v>
      </c>
      <c r="AO24" s="260">
        <v>21</v>
      </c>
      <c r="AP24" s="272">
        <v>39</v>
      </c>
      <c r="AQ24" s="260">
        <v>54</v>
      </c>
      <c r="AR24" s="260">
        <v>30</v>
      </c>
      <c r="AS24" s="260">
        <v>24</v>
      </c>
      <c r="AT24" s="271">
        <v>57</v>
      </c>
      <c r="AU24" s="260">
        <v>25</v>
      </c>
      <c r="AV24" s="272">
        <v>32</v>
      </c>
      <c r="AW24" s="260">
        <v>42</v>
      </c>
      <c r="AX24" s="260">
        <v>16</v>
      </c>
      <c r="AY24" s="260">
        <v>26</v>
      </c>
      <c r="AZ24" s="258" t="s">
        <v>330</v>
      </c>
      <c r="BA24" s="270"/>
      <c r="BB24" s="260">
        <v>66</v>
      </c>
      <c r="BC24" s="260">
        <v>29</v>
      </c>
      <c r="BD24" s="260">
        <v>37</v>
      </c>
      <c r="BE24" s="271">
        <v>56</v>
      </c>
      <c r="BF24" s="260">
        <v>22</v>
      </c>
      <c r="BG24" s="272">
        <v>34</v>
      </c>
      <c r="BH24" s="260">
        <v>52</v>
      </c>
      <c r="BI24" s="260">
        <v>20</v>
      </c>
      <c r="BJ24" s="260">
        <v>32</v>
      </c>
      <c r="BK24" s="271">
        <v>49</v>
      </c>
      <c r="BL24" s="260">
        <v>20</v>
      </c>
      <c r="BM24" s="272">
        <v>29</v>
      </c>
      <c r="BN24" s="260">
        <v>44</v>
      </c>
      <c r="BO24" s="260">
        <v>19</v>
      </c>
      <c r="BP24" s="260">
        <v>25</v>
      </c>
    </row>
    <row r="25" spans="1:68" ht="12.75" customHeight="1">
      <c r="A25" s="258" t="s">
        <v>331</v>
      </c>
      <c r="B25" s="270"/>
      <c r="C25" s="260">
        <v>1201</v>
      </c>
      <c r="D25" s="260">
        <v>498</v>
      </c>
      <c r="E25" s="272">
        <v>703</v>
      </c>
      <c r="F25" s="260">
        <v>49</v>
      </c>
      <c r="G25" s="260">
        <v>22</v>
      </c>
      <c r="H25" s="272">
        <v>27</v>
      </c>
      <c r="I25" s="260">
        <v>49</v>
      </c>
      <c r="J25" s="260">
        <v>22</v>
      </c>
      <c r="K25" s="260">
        <v>27</v>
      </c>
      <c r="L25" s="271">
        <v>69</v>
      </c>
      <c r="M25" s="260">
        <v>38</v>
      </c>
      <c r="N25" s="272">
        <v>31</v>
      </c>
      <c r="O25" s="260">
        <v>50</v>
      </c>
      <c r="P25" s="260">
        <v>26</v>
      </c>
      <c r="Q25" s="260">
        <v>24</v>
      </c>
      <c r="R25" s="258" t="s">
        <v>331</v>
      </c>
      <c r="S25" s="270"/>
      <c r="T25" s="260">
        <v>39</v>
      </c>
      <c r="U25" s="260">
        <v>14</v>
      </c>
      <c r="V25" s="260">
        <v>25</v>
      </c>
      <c r="W25" s="271">
        <v>34</v>
      </c>
      <c r="X25" s="260">
        <v>15</v>
      </c>
      <c r="Y25" s="272">
        <v>19</v>
      </c>
      <c r="Z25" s="260">
        <v>45</v>
      </c>
      <c r="AA25" s="260">
        <v>14</v>
      </c>
      <c r="AB25" s="260">
        <v>31</v>
      </c>
      <c r="AC25" s="271">
        <v>55</v>
      </c>
      <c r="AD25" s="260">
        <v>21</v>
      </c>
      <c r="AE25" s="272">
        <v>34</v>
      </c>
      <c r="AF25" s="260">
        <v>67</v>
      </c>
      <c r="AG25" s="260">
        <v>24</v>
      </c>
      <c r="AH25" s="260">
        <v>43</v>
      </c>
      <c r="AI25" s="258" t="s">
        <v>331</v>
      </c>
      <c r="AJ25" s="270"/>
      <c r="AK25" s="260">
        <v>101</v>
      </c>
      <c r="AL25" s="260">
        <v>40</v>
      </c>
      <c r="AM25" s="260">
        <v>61</v>
      </c>
      <c r="AN25" s="271">
        <v>98</v>
      </c>
      <c r="AO25" s="260">
        <v>41</v>
      </c>
      <c r="AP25" s="272">
        <v>57</v>
      </c>
      <c r="AQ25" s="260">
        <v>105</v>
      </c>
      <c r="AR25" s="260">
        <v>38</v>
      </c>
      <c r="AS25" s="260">
        <v>67</v>
      </c>
      <c r="AT25" s="271">
        <v>74</v>
      </c>
      <c r="AU25" s="260">
        <v>39</v>
      </c>
      <c r="AV25" s="272">
        <v>35</v>
      </c>
      <c r="AW25" s="260">
        <v>62</v>
      </c>
      <c r="AX25" s="260">
        <v>32</v>
      </c>
      <c r="AY25" s="260">
        <v>30</v>
      </c>
      <c r="AZ25" s="258" t="s">
        <v>331</v>
      </c>
      <c r="BA25" s="270"/>
      <c r="BB25" s="260">
        <v>92</v>
      </c>
      <c r="BC25" s="260">
        <v>36</v>
      </c>
      <c r="BD25" s="260">
        <v>56</v>
      </c>
      <c r="BE25" s="271">
        <v>58</v>
      </c>
      <c r="BF25" s="260">
        <v>18</v>
      </c>
      <c r="BG25" s="272">
        <v>40</v>
      </c>
      <c r="BH25" s="260">
        <v>54</v>
      </c>
      <c r="BI25" s="260">
        <v>20</v>
      </c>
      <c r="BJ25" s="260">
        <v>34</v>
      </c>
      <c r="BK25" s="271">
        <v>54</v>
      </c>
      <c r="BL25" s="260">
        <v>19</v>
      </c>
      <c r="BM25" s="272">
        <v>35</v>
      </c>
      <c r="BN25" s="260">
        <v>46</v>
      </c>
      <c r="BO25" s="260">
        <v>19</v>
      </c>
      <c r="BP25" s="260">
        <v>27</v>
      </c>
    </row>
    <row r="26" spans="1:68" ht="12.75" customHeight="1">
      <c r="A26" s="258" t="s">
        <v>332</v>
      </c>
      <c r="B26" s="270"/>
      <c r="C26" s="260">
        <v>666</v>
      </c>
      <c r="D26" s="260">
        <v>285</v>
      </c>
      <c r="E26" s="272">
        <v>381</v>
      </c>
      <c r="F26" s="260">
        <v>21</v>
      </c>
      <c r="G26" s="260">
        <v>10</v>
      </c>
      <c r="H26" s="272">
        <v>11</v>
      </c>
      <c r="I26" s="260">
        <v>16</v>
      </c>
      <c r="J26" s="260">
        <v>11</v>
      </c>
      <c r="K26" s="260">
        <v>5</v>
      </c>
      <c r="L26" s="271">
        <v>18</v>
      </c>
      <c r="M26" s="260">
        <v>6</v>
      </c>
      <c r="N26" s="272">
        <v>12</v>
      </c>
      <c r="O26" s="260">
        <v>23</v>
      </c>
      <c r="P26" s="260">
        <v>15</v>
      </c>
      <c r="Q26" s="260">
        <v>8</v>
      </c>
      <c r="R26" s="258" t="s">
        <v>332</v>
      </c>
      <c r="S26" s="270"/>
      <c r="T26" s="260">
        <v>31</v>
      </c>
      <c r="U26" s="260">
        <v>13</v>
      </c>
      <c r="V26" s="260">
        <v>18</v>
      </c>
      <c r="W26" s="271">
        <v>36</v>
      </c>
      <c r="X26" s="260">
        <v>10</v>
      </c>
      <c r="Y26" s="272">
        <v>26</v>
      </c>
      <c r="Z26" s="260">
        <v>23</v>
      </c>
      <c r="AA26" s="260">
        <v>9</v>
      </c>
      <c r="AB26" s="260">
        <v>14</v>
      </c>
      <c r="AC26" s="271">
        <v>26</v>
      </c>
      <c r="AD26" s="260">
        <v>7</v>
      </c>
      <c r="AE26" s="272">
        <v>19</v>
      </c>
      <c r="AF26" s="260">
        <v>42</v>
      </c>
      <c r="AG26" s="260">
        <v>21</v>
      </c>
      <c r="AH26" s="260">
        <v>21</v>
      </c>
      <c r="AI26" s="258" t="s">
        <v>332</v>
      </c>
      <c r="AJ26" s="270"/>
      <c r="AK26" s="260">
        <v>56</v>
      </c>
      <c r="AL26" s="260">
        <v>20</v>
      </c>
      <c r="AM26" s="260">
        <v>36</v>
      </c>
      <c r="AN26" s="271">
        <v>70</v>
      </c>
      <c r="AO26" s="260">
        <v>31</v>
      </c>
      <c r="AP26" s="272">
        <v>39</v>
      </c>
      <c r="AQ26" s="260">
        <v>58</v>
      </c>
      <c r="AR26" s="260">
        <v>27</v>
      </c>
      <c r="AS26" s="260">
        <v>31</v>
      </c>
      <c r="AT26" s="271">
        <v>49</v>
      </c>
      <c r="AU26" s="260">
        <v>22</v>
      </c>
      <c r="AV26" s="272">
        <v>27</v>
      </c>
      <c r="AW26" s="260">
        <v>32</v>
      </c>
      <c r="AX26" s="260">
        <v>18</v>
      </c>
      <c r="AY26" s="260">
        <v>14</v>
      </c>
      <c r="AZ26" s="258" t="s">
        <v>332</v>
      </c>
      <c r="BA26" s="270"/>
      <c r="BB26" s="260">
        <v>38</v>
      </c>
      <c r="BC26" s="260">
        <v>16</v>
      </c>
      <c r="BD26" s="260">
        <v>22</v>
      </c>
      <c r="BE26" s="271">
        <v>32</v>
      </c>
      <c r="BF26" s="260">
        <v>11</v>
      </c>
      <c r="BG26" s="272">
        <v>21</v>
      </c>
      <c r="BH26" s="260">
        <v>35</v>
      </c>
      <c r="BI26" s="260">
        <v>12</v>
      </c>
      <c r="BJ26" s="260">
        <v>23</v>
      </c>
      <c r="BK26" s="271">
        <v>28</v>
      </c>
      <c r="BL26" s="260">
        <v>11</v>
      </c>
      <c r="BM26" s="272">
        <v>17</v>
      </c>
      <c r="BN26" s="260">
        <v>32</v>
      </c>
      <c r="BO26" s="260">
        <v>15</v>
      </c>
      <c r="BP26" s="260">
        <v>17</v>
      </c>
    </row>
    <row r="27" spans="1:68" ht="12.75" customHeight="1">
      <c r="A27" s="273" t="s">
        <v>333</v>
      </c>
      <c r="B27" s="274"/>
      <c r="C27" s="275">
        <v>611</v>
      </c>
      <c r="D27" s="275">
        <v>276</v>
      </c>
      <c r="E27" s="277">
        <v>335</v>
      </c>
      <c r="F27" s="275">
        <v>35</v>
      </c>
      <c r="G27" s="275">
        <v>17</v>
      </c>
      <c r="H27" s="277">
        <v>18</v>
      </c>
      <c r="I27" s="275">
        <v>27</v>
      </c>
      <c r="J27" s="275">
        <v>13</v>
      </c>
      <c r="K27" s="275">
        <v>14</v>
      </c>
      <c r="L27" s="276">
        <v>36</v>
      </c>
      <c r="M27" s="275">
        <v>19</v>
      </c>
      <c r="N27" s="277">
        <v>17</v>
      </c>
      <c r="O27" s="275">
        <v>30</v>
      </c>
      <c r="P27" s="275">
        <v>19</v>
      </c>
      <c r="Q27" s="275">
        <v>11</v>
      </c>
      <c r="R27" s="273" t="s">
        <v>333</v>
      </c>
      <c r="S27" s="274"/>
      <c r="T27" s="275">
        <v>23</v>
      </c>
      <c r="U27" s="275">
        <v>10</v>
      </c>
      <c r="V27" s="275">
        <v>13</v>
      </c>
      <c r="W27" s="276">
        <v>14</v>
      </c>
      <c r="X27" s="275">
        <v>7</v>
      </c>
      <c r="Y27" s="277">
        <v>7</v>
      </c>
      <c r="Z27" s="275">
        <v>19</v>
      </c>
      <c r="AA27" s="275">
        <v>7</v>
      </c>
      <c r="AB27" s="275">
        <v>12</v>
      </c>
      <c r="AC27" s="276">
        <v>34</v>
      </c>
      <c r="AD27" s="275">
        <v>16</v>
      </c>
      <c r="AE27" s="277">
        <v>18</v>
      </c>
      <c r="AF27" s="275">
        <v>45</v>
      </c>
      <c r="AG27" s="275">
        <v>16</v>
      </c>
      <c r="AH27" s="275">
        <v>29</v>
      </c>
      <c r="AI27" s="273" t="s">
        <v>333</v>
      </c>
      <c r="AJ27" s="274"/>
      <c r="AK27" s="275">
        <v>56</v>
      </c>
      <c r="AL27" s="275">
        <v>24</v>
      </c>
      <c r="AM27" s="275">
        <v>32</v>
      </c>
      <c r="AN27" s="276">
        <v>56</v>
      </c>
      <c r="AO27" s="275">
        <v>29</v>
      </c>
      <c r="AP27" s="277">
        <v>27</v>
      </c>
      <c r="AQ27" s="275">
        <v>42</v>
      </c>
      <c r="AR27" s="275">
        <v>18</v>
      </c>
      <c r="AS27" s="275">
        <v>24</v>
      </c>
      <c r="AT27" s="276">
        <v>42</v>
      </c>
      <c r="AU27" s="275">
        <v>24</v>
      </c>
      <c r="AV27" s="277">
        <v>18</v>
      </c>
      <c r="AW27" s="275">
        <v>36</v>
      </c>
      <c r="AX27" s="275">
        <v>16</v>
      </c>
      <c r="AY27" s="275">
        <v>20</v>
      </c>
      <c r="AZ27" s="273" t="s">
        <v>333</v>
      </c>
      <c r="BA27" s="274"/>
      <c r="BB27" s="275">
        <v>30</v>
      </c>
      <c r="BC27" s="275">
        <v>12</v>
      </c>
      <c r="BD27" s="275">
        <v>18</v>
      </c>
      <c r="BE27" s="276">
        <v>18</v>
      </c>
      <c r="BF27" s="275">
        <v>5</v>
      </c>
      <c r="BG27" s="277">
        <v>13</v>
      </c>
      <c r="BH27" s="275">
        <v>34</v>
      </c>
      <c r="BI27" s="275">
        <v>12</v>
      </c>
      <c r="BJ27" s="275">
        <v>22</v>
      </c>
      <c r="BK27" s="276">
        <v>23</v>
      </c>
      <c r="BL27" s="275">
        <v>9</v>
      </c>
      <c r="BM27" s="277">
        <v>14</v>
      </c>
      <c r="BN27" s="275">
        <v>11</v>
      </c>
      <c r="BO27" s="275">
        <v>3</v>
      </c>
      <c r="BP27" s="275">
        <v>8</v>
      </c>
    </row>
    <row r="28" spans="1:68" ht="12.75" customHeight="1">
      <c r="A28" s="258" t="s">
        <v>334</v>
      </c>
      <c r="B28" s="270"/>
      <c r="C28" s="260">
        <v>948</v>
      </c>
      <c r="D28" s="260">
        <v>437</v>
      </c>
      <c r="E28" s="272">
        <v>511</v>
      </c>
      <c r="F28" s="260">
        <v>19</v>
      </c>
      <c r="G28" s="260">
        <v>11</v>
      </c>
      <c r="H28" s="272">
        <v>8</v>
      </c>
      <c r="I28" s="260">
        <v>47</v>
      </c>
      <c r="J28" s="260">
        <v>22</v>
      </c>
      <c r="K28" s="260">
        <v>25</v>
      </c>
      <c r="L28" s="271">
        <v>45</v>
      </c>
      <c r="M28" s="260">
        <v>19</v>
      </c>
      <c r="N28" s="272">
        <v>26</v>
      </c>
      <c r="O28" s="260">
        <v>57</v>
      </c>
      <c r="P28" s="260">
        <v>32</v>
      </c>
      <c r="Q28" s="260">
        <v>25</v>
      </c>
      <c r="R28" s="258" t="s">
        <v>334</v>
      </c>
      <c r="S28" s="270"/>
      <c r="T28" s="260">
        <v>40</v>
      </c>
      <c r="U28" s="260">
        <v>17</v>
      </c>
      <c r="V28" s="260">
        <v>23</v>
      </c>
      <c r="W28" s="271">
        <v>33</v>
      </c>
      <c r="X28" s="260">
        <v>18</v>
      </c>
      <c r="Y28" s="272">
        <v>15</v>
      </c>
      <c r="Z28" s="260">
        <v>29</v>
      </c>
      <c r="AA28" s="260">
        <v>17</v>
      </c>
      <c r="AB28" s="260">
        <v>12</v>
      </c>
      <c r="AC28" s="271">
        <v>53</v>
      </c>
      <c r="AD28" s="260">
        <v>20</v>
      </c>
      <c r="AE28" s="272">
        <v>33</v>
      </c>
      <c r="AF28" s="260">
        <v>66</v>
      </c>
      <c r="AG28" s="260">
        <v>31</v>
      </c>
      <c r="AH28" s="260">
        <v>35</v>
      </c>
      <c r="AI28" s="258" t="s">
        <v>334</v>
      </c>
      <c r="AJ28" s="270"/>
      <c r="AK28" s="260">
        <v>84</v>
      </c>
      <c r="AL28" s="260">
        <v>42</v>
      </c>
      <c r="AM28" s="260">
        <v>42</v>
      </c>
      <c r="AN28" s="271">
        <v>85</v>
      </c>
      <c r="AO28" s="260">
        <v>33</v>
      </c>
      <c r="AP28" s="272">
        <v>52</v>
      </c>
      <c r="AQ28" s="260">
        <v>70</v>
      </c>
      <c r="AR28" s="260">
        <v>34</v>
      </c>
      <c r="AS28" s="260">
        <v>36</v>
      </c>
      <c r="AT28" s="271">
        <v>64</v>
      </c>
      <c r="AU28" s="260">
        <v>33</v>
      </c>
      <c r="AV28" s="272">
        <v>31</v>
      </c>
      <c r="AW28" s="260">
        <v>47</v>
      </c>
      <c r="AX28" s="260">
        <v>15</v>
      </c>
      <c r="AY28" s="260">
        <v>32</v>
      </c>
      <c r="AZ28" s="258" t="s">
        <v>334</v>
      </c>
      <c r="BA28" s="270"/>
      <c r="BB28" s="260">
        <v>63</v>
      </c>
      <c r="BC28" s="260">
        <v>35</v>
      </c>
      <c r="BD28" s="260">
        <v>28</v>
      </c>
      <c r="BE28" s="271">
        <v>44</v>
      </c>
      <c r="BF28" s="260">
        <v>15</v>
      </c>
      <c r="BG28" s="272">
        <v>29</v>
      </c>
      <c r="BH28" s="260">
        <v>44</v>
      </c>
      <c r="BI28" s="260">
        <v>19</v>
      </c>
      <c r="BJ28" s="260">
        <v>25</v>
      </c>
      <c r="BK28" s="271">
        <v>39</v>
      </c>
      <c r="BL28" s="260">
        <v>16</v>
      </c>
      <c r="BM28" s="272">
        <v>23</v>
      </c>
      <c r="BN28" s="260">
        <v>19</v>
      </c>
      <c r="BO28" s="260">
        <v>8</v>
      </c>
      <c r="BP28" s="260">
        <v>11</v>
      </c>
    </row>
    <row r="29" spans="1:68" ht="12.75" customHeight="1">
      <c r="A29" s="258" t="s">
        <v>335</v>
      </c>
      <c r="B29" s="270"/>
      <c r="C29" s="260">
        <v>2829</v>
      </c>
      <c r="D29" s="260">
        <v>1223</v>
      </c>
      <c r="E29" s="272">
        <v>1606</v>
      </c>
      <c r="F29" s="260">
        <v>109</v>
      </c>
      <c r="G29" s="260">
        <v>60</v>
      </c>
      <c r="H29" s="272">
        <v>49</v>
      </c>
      <c r="I29" s="260">
        <v>137</v>
      </c>
      <c r="J29" s="260">
        <v>62</v>
      </c>
      <c r="K29" s="260">
        <v>75</v>
      </c>
      <c r="L29" s="271">
        <v>137</v>
      </c>
      <c r="M29" s="260">
        <v>67</v>
      </c>
      <c r="N29" s="272">
        <v>70</v>
      </c>
      <c r="O29" s="260">
        <v>104</v>
      </c>
      <c r="P29" s="260">
        <v>52</v>
      </c>
      <c r="Q29" s="260">
        <v>52</v>
      </c>
      <c r="R29" s="258" t="s">
        <v>335</v>
      </c>
      <c r="S29" s="270"/>
      <c r="T29" s="260">
        <v>86</v>
      </c>
      <c r="U29" s="260">
        <v>29</v>
      </c>
      <c r="V29" s="260">
        <v>57</v>
      </c>
      <c r="W29" s="271">
        <v>106</v>
      </c>
      <c r="X29" s="260">
        <v>50</v>
      </c>
      <c r="Y29" s="272">
        <v>56</v>
      </c>
      <c r="Z29" s="260">
        <v>96</v>
      </c>
      <c r="AA29" s="260">
        <v>41</v>
      </c>
      <c r="AB29" s="260">
        <v>55</v>
      </c>
      <c r="AC29" s="271">
        <v>152</v>
      </c>
      <c r="AD29" s="260">
        <v>66</v>
      </c>
      <c r="AE29" s="272">
        <v>86</v>
      </c>
      <c r="AF29" s="260">
        <v>200</v>
      </c>
      <c r="AG29" s="260">
        <v>88</v>
      </c>
      <c r="AH29" s="260">
        <v>112</v>
      </c>
      <c r="AI29" s="258" t="s">
        <v>335</v>
      </c>
      <c r="AJ29" s="270"/>
      <c r="AK29" s="260">
        <v>233</v>
      </c>
      <c r="AL29" s="260">
        <v>96</v>
      </c>
      <c r="AM29" s="260">
        <v>137</v>
      </c>
      <c r="AN29" s="271">
        <v>221</v>
      </c>
      <c r="AO29" s="260">
        <v>102</v>
      </c>
      <c r="AP29" s="272">
        <v>119</v>
      </c>
      <c r="AQ29" s="260">
        <v>171</v>
      </c>
      <c r="AR29" s="260">
        <v>71</v>
      </c>
      <c r="AS29" s="260">
        <v>100</v>
      </c>
      <c r="AT29" s="271">
        <v>214</v>
      </c>
      <c r="AU29" s="260">
        <v>94</v>
      </c>
      <c r="AV29" s="272">
        <v>120</v>
      </c>
      <c r="AW29" s="260">
        <v>190</v>
      </c>
      <c r="AX29" s="260">
        <v>85</v>
      </c>
      <c r="AY29" s="260">
        <v>105</v>
      </c>
      <c r="AZ29" s="258" t="s">
        <v>335</v>
      </c>
      <c r="BA29" s="270"/>
      <c r="BB29" s="260">
        <v>214</v>
      </c>
      <c r="BC29" s="260">
        <v>94</v>
      </c>
      <c r="BD29" s="260">
        <v>120</v>
      </c>
      <c r="BE29" s="271">
        <v>171</v>
      </c>
      <c r="BF29" s="260">
        <v>76</v>
      </c>
      <c r="BG29" s="272">
        <v>95</v>
      </c>
      <c r="BH29" s="260">
        <v>119</v>
      </c>
      <c r="BI29" s="260">
        <v>34</v>
      </c>
      <c r="BJ29" s="260">
        <v>85</v>
      </c>
      <c r="BK29" s="271">
        <v>125</v>
      </c>
      <c r="BL29" s="260">
        <v>36</v>
      </c>
      <c r="BM29" s="272">
        <v>89</v>
      </c>
      <c r="BN29" s="260">
        <v>44</v>
      </c>
      <c r="BO29" s="260">
        <v>20</v>
      </c>
      <c r="BP29" s="260">
        <v>24</v>
      </c>
    </row>
    <row r="30" spans="1:68" ht="12.75" customHeight="1">
      <c r="A30" s="258" t="s">
        <v>336</v>
      </c>
      <c r="B30" s="270"/>
      <c r="C30" s="260">
        <v>625</v>
      </c>
      <c r="D30" s="260">
        <v>271</v>
      </c>
      <c r="E30" s="272">
        <v>354</v>
      </c>
      <c r="F30" s="260">
        <v>18</v>
      </c>
      <c r="G30" s="260">
        <v>11</v>
      </c>
      <c r="H30" s="272">
        <v>7</v>
      </c>
      <c r="I30" s="260">
        <v>22</v>
      </c>
      <c r="J30" s="260">
        <v>13</v>
      </c>
      <c r="K30" s="260">
        <v>9</v>
      </c>
      <c r="L30" s="271">
        <v>15</v>
      </c>
      <c r="M30" s="260">
        <v>9</v>
      </c>
      <c r="N30" s="272">
        <v>6</v>
      </c>
      <c r="O30" s="260">
        <v>30</v>
      </c>
      <c r="P30" s="260">
        <v>20</v>
      </c>
      <c r="Q30" s="260">
        <v>10</v>
      </c>
      <c r="R30" s="258" t="s">
        <v>336</v>
      </c>
      <c r="S30" s="270"/>
      <c r="T30" s="260">
        <v>22</v>
      </c>
      <c r="U30" s="260">
        <v>12</v>
      </c>
      <c r="V30" s="260">
        <v>10</v>
      </c>
      <c r="W30" s="271">
        <v>29</v>
      </c>
      <c r="X30" s="260">
        <v>9</v>
      </c>
      <c r="Y30" s="272">
        <v>20</v>
      </c>
      <c r="Z30" s="260">
        <v>27</v>
      </c>
      <c r="AA30" s="260">
        <v>12</v>
      </c>
      <c r="AB30" s="260">
        <v>15</v>
      </c>
      <c r="AC30" s="271">
        <v>25</v>
      </c>
      <c r="AD30" s="260">
        <v>10</v>
      </c>
      <c r="AE30" s="272">
        <v>15</v>
      </c>
      <c r="AF30" s="260">
        <v>39</v>
      </c>
      <c r="AG30" s="260">
        <v>19</v>
      </c>
      <c r="AH30" s="260">
        <v>20</v>
      </c>
      <c r="AI30" s="258" t="s">
        <v>336</v>
      </c>
      <c r="AJ30" s="270"/>
      <c r="AK30" s="260">
        <v>55</v>
      </c>
      <c r="AL30" s="260">
        <v>21</v>
      </c>
      <c r="AM30" s="260">
        <v>34</v>
      </c>
      <c r="AN30" s="271">
        <v>47</v>
      </c>
      <c r="AO30" s="260">
        <v>23</v>
      </c>
      <c r="AP30" s="272">
        <v>24</v>
      </c>
      <c r="AQ30" s="260">
        <v>38</v>
      </c>
      <c r="AR30" s="260">
        <v>20</v>
      </c>
      <c r="AS30" s="260">
        <v>18</v>
      </c>
      <c r="AT30" s="271">
        <v>29</v>
      </c>
      <c r="AU30" s="260">
        <v>10</v>
      </c>
      <c r="AV30" s="272">
        <v>19</v>
      </c>
      <c r="AW30" s="260">
        <v>39</v>
      </c>
      <c r="AX30" s="260">
        <v>17</v>
      </c>
      <c r="AY30" s="260">
        <v>22</v>
      </c>
      <c r="AZ30" s="258" t="s">
        <v>336</v>
      </c>
      <c r="BA30" s="270"/>
      <c r="BB30" s="260">
        <v>38</v>
      </c>
      <c r="BC30" s="260">
        <v>13</v>
      </c>
      <c r="BD30" s="260">
        <v>25</v>
      </c>
      <c r="BE30" s="271">
        <v>42</v>
      </c>
      <c r="BF30" s="260">
        <v>15</v>
      </c>
      <c r="BG30" s="272">
        <v>27</v>
      </c>
      <c r="BH30" s="260">
        <v>25</v>
      </c>
      <c r="BI30" s="260">
        <v>10</v>
      </c>
      <c r="BJ30" s="260">
        <v>15</v>
      </c>
      <c r="BK30" s="271">
        <v>60</v>
      </c>
      <c r="BL30" s="260">
        <v>16</v>
      </c>
      <c r="BM30" s="272">
        <v>44</v>
      </c>
      <c r="BN30" s="260">
        <v>25</v>
      </c>
      <c r="BO30" s="260">
        <v>11</v>
      </c>
      <c r="BP30" s="260">
        <v>14</v>
      </c>
    </row>
    <row r="31" spans="1:68" ht="12.75" customHeight="1">
      <c r="A31" s="258" t="s">
        <v>337</v>
      </c>
      <c r="B31" s="270"/>
      <c r="C31" s="260">
        <v>1136</v>
      </c>
      <c r="D31" s="260">
        <v>482</v>
      </c>
      <c r="E31" s="272">
        <v>654</v>
      </c>
      <c r="F31" s="260">
        <v>57</v>
      </c>
      <c r="G31" s="260">
        <v>28</v>
      </c>
      <c r="H31" s="272">
        <v>29</v>
      </c>
      <c r="I31" s="260">
        <v>38</v>
      </c>
      <c r="J31" s="260">
        <v>15</v>
      </c>
      <c r="K31" s="260">
        <v>23</v>
      </c>
      <c r="L31" s="271">
        <v>33</v>
      </c>
      <c r="M31" s="260">
        <v>16</v>
      </c>
      <c r="N31" s="272">
        <v>17</v>
      </c>
      <c r="O31" s="260">
        <v>26</v>
      </c>
      <c r="P31" s="260">
        <v>8</v>
      </c>
      <c r="Q31" s="260">
        <v>18</v>
      </c>
      <c r="R31" s="258" t="s">
        <v>337</v>
      </c>
      <c r="S31" s="270"/>
      <c r="T31" s="260">
        <v>35</v>
      </c>
      <c r="U31" s="260">
        <v>15</v>
      </c>
      <c r="V31" s="260">
        <v>20</v>
      </c>
      <c r="W31" s="271">
        <v>37</v>
      </c>
      <c r="X31" s="260">
        <v>17</v>
      </c>
      <c r="Y31" s="272">
        <v>20</v>
      </c>
      <c r="Z31" s="260">
        <v>71</v>
      </c>
      <c r="AA31" s="260">
        <v>32</v>
      </c>
      <c r="AB31" s="260">
        <v>39</v>
      </c>
      <c r="AC31" s="271">
        <v>83</v>
      </c>
      <c r="AD31" s="260">
        <v>43</v>
      </c>
      <c r="AE31" s="272">
        <v>40</v>
      </c>
      <c r="AF31" s="260">
        <v>72</v>
      </c>
      <c r="AG31" s="260">
        <v>37</v>
      </c>
      <c r="AH31" s="260">
        <v>35</v>
      </c>
      <c r="AI31" s="258" t="s">
        <v>337</v>
      </c>
      <c r="AJ31" s="270"/>
      <c r="AK31" s="260">
        <v>82</v>
      </c>
      <c r="AL31" s="260">
        <v>40</v>
      </c>
      <c r="AM31" s="260">
        <v>42</v>
      </c>
      <c r="AN31" s="271">
        <v>93</v>
      </c>
      <c r="AO31" s="260">
        <v>30</v>
      </c>
      <c r="AP31" s="272">
        <v>63</v>
      </c>
      <c r="AQ31" s="260">
        <v>61</v>
      </c>
      <c r="AR31" s="260">
        <v>30</v>
      </c>
      <c r="AS31" s="260">
        <v>31</v>
      </c>
      <c r="AT31" s="271">
        <v>75</v>
      </c>
      <c r="AU31" s="260">
        <v>31</v>
      </c>
      <c r="AV31" s="272">
        <v>44</v>
      </c>
      <c r="AW31" s="260">
        <v>45</v>
      </c>
      <c r="AX31" s="260">
        <v>21</v>
      </c>
      <c r="AY31" s="260">
        <v>24</v>
      </c>
      <c r="AZ31" s="258" t="s">
        <v>337</v>
      </c>
      <c r="BA31" s="270"/>
      <c r="BB31" s="260">
        <v>71</v>
      </c>
      <c r="BC31" s="260">
        <v>27</v>
      </c>
      <c r="BD31" s="260">
        <v>44</v>
      </c>
      <c r="BE31" s="271">
        <v>60</v>
      </c>
      <c r="BF31" s="260">
        <v>27</v>
      </c>
      <c r="BG31" s="272">
        <v>33</v>
      </c>
      <c r="BH31" s="260">
        <v>50</v>
      </c>
      <c r="BI31" s="260">
        <v>15</v>
      </c>
      <c r="BJ31" s="260">
        <v>35</v>
      </c>
      <c r="BK31" s="271">
        <v>78</v>
      </c>
      <c r="BL31" s="260">
        <v>18</v>
      </c>
      <c r="BM31" s="272">
        <v>60</v>
      </c>
      <c r="BN31" s="260">
        <v>69</v>
      </c>
      <c r="BO31" s="260">
        <v>32</v>
      </c>
      <c r="BP31" s="260">
        <v>37</v>
      </c>
    </row>
    <row r="32" spans="1:68" ht="12.75" customHeight="1">
      <c r="A32" s="273" t="s">
        <v>338</v>
      </c>
      <c r="B32" s="274"/>
      <c r="C32" s="275">
        <v>499</v>
      </c>
      <c r="D32" s="275">
        <v>211</v>
      </c>
      <c r="E32" s="277">
        <v>288</v>
      </c>
      <c r="F32" s="275">
        <v>13</v>
      </c>
      <c r="G32" s="275">
        <v>7</v>
      </c>
      <c r="H32" s="277">
        <v>6</v>
      </c>
      <c r="I32" s="275">
        <v>16</v>
      </c>
      <c r="J32" s="275">
        <v>7</v>
      </c>
      <c r="K32" s="275">
        <v>9</v>
      </c>
      <c r="L32" s="276">
        <v>27</v>
      </c>
      <c r="M32" s="275">
        <v>16</v>
      </c>
      <c r="N32" s="277">
        <v>11</v>
      </c>
      <c r="O32" s="275">
        <v>26</v>
      </c>
      <c r="P32" s="275">
        <v>11</v>
      </c>
      <c r="Q32" s="275">
        <v>15</v>
      </c>
      <c r="R32" s="273" t="s">
        <v>338</v>
      </c>
      <c r="S32" s="274"/>
      <c r="T32" s="275">
        <v>29</v>
      </c>
      <c r="U32" s="275">
        <v>8</v>
      </c>
      <c r="V32" s="275">
        <v>21</v>
      </c>
      <c r="W32" s="276">
        <v>20</v>
      </c>
      <c r="X32" s="275">
        <v>2</v>
      </c>
      <c r="Y32" s="277">
        <v>18</v>
      </c>
      <c r="Z32" s="275">
        <v>12</v>
      </c>
      <c r="AA32" s="275">
        <v>2</v>
      </c>
      <c r="AB32" s="275">
        <v>10</v>
      </c>
      <c r="AC32" s="276">
        <v>13</v>
      </c>
      <c r="AD32" s="275">
        <v>5</v>
      </c>
      <c r="AE32" s="277">
        <v>8</v>
      </c>
      <c r="AF32" s="275">
        <v>29</v>
      </c>
      <c r="AG32" s="275">
        <v>10</v>
      </c>
      <c r="AH32" s="275">
        <v>19</v>
      </c>
      <c r="AI32" s="273" t="s">
        <v>338</v>
      </c>
      <c r="AJ32" s="274"/>
      <c r="AK32" s="275">
        <v>37</v>
      </c>
      <c r="AL32" s="275">
        <v>19</v>
      </c>
      <c r="AM32" s="275">
        <v>18</v>
      </c>
      <c r="AN32" s="276">
        <v>44</v>
      </c>
      <c r="AO32" s="275">
        <v>19</v>
      </c>
      <c r="AP32" s="277">
        <v>25</v>
      </c>
      <c r="AQ32" s="275">
        <v>40</v>
      </c>
      <c r="AR32" s="275">
        <v>16</v>
      </c>
      <c r="AS32" s="275">
        <v>24</v>
      </c>
      <c r="AT32" s="276">
        <v>27</v>
      </c>
      <c r="AU32" s="275">
        <v>13</v>
      </c>
      <c r="AV32" s="277">
        <v>14</v>
      </c>
      <c r="AW32" s="275">
        <v>28</v>
      </c>
      <c r="AX32" s="275">
        <v>12</v>
      </c>
      <c r="AY32" s="275">
        <v>16</v>
      </c>
      <c r="AZ32" s="273" t="s">
        <v>338</v>
      </c>
      <c r="BA32" s="274"/>
      <c r="BB32" s="275">
        <v>49</v>
      </c>
      <c r="BC32" s="275">
        <v>23</v>
      </c>
      <c r="BD32" s="275">
        <v>26</v>
      </c>
      <c r="BE32" s="276">
        <v>30</v>
      </c>
      <c r="BF32" s="275">
        <v>16</v>
      </c>
      <c r="BG32" s="277">
        <v>14</v>
      </c>
      <c r="BH32" s="275">
        <v>29</v>
      </c>
      <c r="BI32" s="275">
        <v>15</v>
      </c>
      <c r="BJ32" s="275">
        <v>14</v>
      </c>
      <c r="BK32" s="276">
        <v>24</v>
      </c>
      <c r="BL32" s="275">
        <v>8</v>
      </c>
      <c r="BM32" s="277">
        <v>16</v>
      </c>
      <c r="BN32" s="275">
        <v>6</v>
      </c>
      <c r="BO32" s="275">
        <v>2</v>
      </c>
      <c r="BP32" s="275">
        <v>4</v>
      </c>
    </row>
    <row r="33" spans="1:68" ht="12.75" customHeight="1">
      <c r="A33" s="258" t="s">
        <v>339</v>
      </c>
      <c r="B33" s="270"/>
      <c r="C33" s="260">
        <v>683</v>
      </c>
      <c r="D33" s="260">
        <v>313</v>
      </c>
      <c r="E33" s="272">
        <v>370</v>
      </c>
      <c r="F33" s="260">
        <v>31</v>
      </c>
      <c r="G33" s="260">
        <v>16</v>
      </c>
      <c r="H33" s="272">
        <v>15</v>
      </c>
      <c r="I33" s="260">
        <v>24</v>
      </c>
      <c r="J33" s="260">
        <v>14</v>
      </c>
      <c r="K33" s="260">
        <v>10</v>
      </c>
      <c r="L33" s="271">
        <v>20</v>
      </c>
      <c r="M33" s="260">
        <v>14</v>
      </c>
      <c r="N33" s="272">
        <v>6</v>
      </c>
      <c r="O33" s="260">
        <v>35</v>
      </c>
      <c r="P33" s="260">
        <v>18</v>
      </c>
      <c r="Q33" s="260">
        <v>17</v>
      </c>
      <c r="R33" s="258" t="s">
        <v>339</v>
      </c>
      <c r="S33" s="270"/>
      <c r="T33" s="260">
        <v>28</v>
      </c>
      <c r="U33" s="260">
        <v>11</v>
      </c>
      <c r="V33" s="260">
        <v>17</v>
      </c>
      <c r="W33" s="271">
        <v>22</v>
      </c>
      <c r="X33" s="260">
        <v>10</v>
      </c>
      <c r="Y33" s="272">
        <v>12</v>
      </c>
      <c r="Z33" s="260">
        <v>38</v>
      </c>
      <c r="AA33" s="260">
        <v>17</v>
      </c>
      <c r="AB33" s="260">
        <v>21</v>
      </c>
      <c r="AC33" s="271">
        <v>53</v>
      </c>
      <c r="AD33" s="260">
        <v>21</v>
      </c>
      <c r="AE33" s="272">
        <v>32</v>
      </c>
      <c r="AF33" s="260">
        <v>54</v>
      </c>
      <c r="AG33" s="260">
        <v>19</v>
      </c>
      <c r="AH33" s="260">
        <v>35</v>
      </c>
      <c r="AI33" s="258" t="s">
        <v>339</v>
      </c>
      <c r="AJ33" s="270"/>
      <c r="AK33" s="260">
        <v>61</v>
      </c>
      <c r="AL33" s="260">
        <v>31</v>
      </c>
      <c r="AM33" s="260">
        <v>30</v>
      </c>
      <c r="AN33" s="271">
        <v>67</v>
      </c>
      <c r="AO33" s="260">
        <v>33</v>
      </c>
      <c r="AP33" s="272">
        <v>34</v>
      </c>
      <c r="AQ33" s="260">
        <v>43</v>
      </c>
      <c r="AR33" s="260">
        <v>17</v>
      </c>
      <c r="AS33" s="260">
        <v>26</v>
      </c>
      <c r="AT33" s="271">
        <v>48</v>
      </c>
      <c r="AU33" s="260">
        <v>26</v>
      </c>
      <c r="AV33" s="272">
        <v>22</v>
      </c>
      <c r="AW33" s="260">
        <v>41</v>
      </c>
      <c r="AX33" s="260">
        <v>19</v>
      </c>
      <c r="AY33" s="260">
        <v>22</v>
      </c>
      <c r="AZ33" s="258" t="s">
        <v>339</v>
      </c>
      <c r="BA33" s="270"/>
      <c r="BB33" s="260">
        <v>32</v>
      </c>
      <c r="BC33" s="260">
        <v>13</v>
      </c>
      <c r="BD33" s="260">
        <v>19</v>
      </c>
      <c r="BE33" s="271">
        <v>20</v>
      </c>
      <c r="BF33" s="260">
        <v>8</v>
      </c>
      <c r="BG33" s="272">
        <v>12</v>
      </c>
      <c r="BH33" s="260">
        <v>16</v>
      </c>
      <c r="BI33" s="260">
        <v>9</v>
      </c>
      <c r="BJ33" s="260">
        <v>7</v>
      </c>
      <c r="BK33" s="271">
        <v>27</v>
      </c>
      <c r="BL33" s="260">
        <v>7</v>
      </c>
      <c r="BM33" s="272">
        <v>20</v>
      </c>
      <c r="BN33" s="260">
        <v>23</v>
      </c>
      <c r="BO33" s="260">
        <v>10</v>
      </c>
      <c r="BP33" s="260">
        <v>13</v>
      </c>
    </row>
    <row r="34" spans="1:68" ht="12.75" customHeight="1">
      <c r="A34" s="258" t="s">
        <v>340</v>
      </c>
      <c r="B34" s="270"/>
      <c r="C34" s="260">
        <v>1910</v>
      </c>
      <c r="D34" s="260">
        <v>829</v>
      </c>
      <c r="E34" s="272">
        <v>1081</v>
      </c>
      <c r="F34" s="260">
        <v>69</v>
      </c>
      <c r="G34" s="260">
        <v>32</v>
      </c>
      <c r="H34" s="272">
        <v>37</v>
      </c>
      <c r="I34" s="260">
        <v>57</v>
      </c>
      <c r="J34" s="260">
        <v>25</v>
      </c>
      <c r="K34" s="260">
        <v>32</v>
      </c>
      <c r="L34" s="271">
        <v>83</v>
      </c>
      <c r="M34" s="260">
        <v>48</v>
      </c>
      <c r="N34" s="272">
        <v>35</v>
      </c>
      <c r="O34" s="260">
        <v>73</v>
      </c>
      <c r="P34" s="260">
        <v>38</v>
      </c>
      <c r="Q34" s="260">
        <v>35</v>
      </c>
      <c r="R34" s="258" t="s">
        <v>340</v>
      </c>
      <c r="S34" s="270"/>
      <c r="T34" s="260">
        <v>55</v>
      </c>
      <c r="U34" s="260">
        <v>30</v>
      </c>
      <c r="V34" s="260">
        <v>25</v>
      </c>
      <c r="W34" s="271">
        <v>56</v>
      </c>
      <c r="X34" s="260">
        <v>22</v>
      </c>
      <c r="Y34" s="272">
        <v>34</v>
      </c>
      <c r="Z34" s="260">
        <v>87</v>
      </c>
      <c r="AA34" s="260">
        <v>38</v>
      </c>
      <c r="AB34" s="260">
        <v>49</v>
      </c>
      <c r="AC34" s="271">
        <v>100</v>
      </c>
      <c r="AD34" s="260">
        <v>48</v>
      </c>
      <c r="AE34" s="272">
        <v>52</v>
      </c>
      <c r="AF34" s="260">
        <v>124</v>
      </c>
      <c r="AG34" s="260">
        <v>64</v>
      </c>
      <c r="AH34" s="260">
        <v>60</v>
      </c>
      <c r="AI34" s="258" t="s">
        <v>340</v>
      </c>
      <c r="AJ34" s="270"/>
      <c r="AK34" s="260">
        <v>173</v>
      </c>
      <c r="AL34" s="260">
        <v>71</v>
      </c>
      <c r="AM34" s="260">
        <v>102</v>
      </c>
      <c r="AN34" s="271">
        <v>137</v>
      </c>
      <c r="AO34" s="260">
        <v>60</v>
      </c>
      <c r="AP34" s="272">
        <v>77</v>
      </c>
      <c r="AQ34" s="260">
        <v>128</v>
      </c>
      <c r="AR34" s="260">
        <v>60</v>
      </c>
      <c r="AS34" s="260">
        <v>68</v>
      </c>
      <c r="AT34" s="271">
        <v>106</v>
      </c>
      <c r="AU34" s="260">
        <v>52</v>
      </c>
      <c r="AV34" s="272">
        <v>54</v>
      </c>
      <c r="AW34" s="260">
        <v>125</v>
      </c>
      <c r="AX34" s="260">
        <v>58</v>
      </c>
      <c r="AY34" s="260">
        <v>67</v>
      </c>
      <c r="AZ34" s="258" t="s">
        <v>340</v>
      </c>
      <c r="BA34" s="270"/>
      <c r="BB34" s="260">
        <v>160</v>
      </c>
      <c r="BC34" s="260">
        <v>56</v>
      </c>
      <c r="BD34" s="260">
        <v>104</v>
      </c>
      <c r="BE34" s="271">
        <v>110</v>
      </c>
      <c r="BF34" s="260">
        <v>39</v>
      </c>
      <c r="BG34" s="272">
        <v>71</v>
      </c>
      <c r="BH34" s="260">
        <v>106</v>
      </c>
      <c r="BI34" s="260">
        <v>35</v>
      </c>
      <c r="BJ34" s="260">
        <v>71</v>
      </c>
      <c r="BK34" s="271">
        <v>122</v>
      </c>
      <c r="BL34" s="260">
        <v>38</v>
      </c>
      <c r="BM34" s="272">
        <v>84</v>
      </c>
      <c r="BN34" s="260">
        <v>39</v>
      </c>
      <c r="BO34" s="260">
        <v>15</v>
      </c>
      <c r="BP34" s="260">
        <v>24</v>
      </c>
    </row>
    <row r="35" spans="1:68" ht="12.75" customHeight="1">
      <c r="A35" s="258" t="s">
        <v>341</v>
      </c>
      <c r="B35" s="270"/>
      <c r="C35" s="260">
        <v>1697</v>
      </c>
      <c r="D35" s="260">
        <v>747</v>
      </c>
      <c r="E35" s="272">
        <v>950</v>
      </c>
      <c r="F35" s="260">
        <v>93</v>
      </c>
      <c r="G35" s="260">
        <v>49</v>
      </c>
      <c r="H35" s="272">
        <v>44</v>
      </c>
      <c r="I35" s="260">
        <v>86</v>
      </c>
      <c r="J35" s="260">
        <v>34</v>
      </c>
      <c r="K35" s="260">
        <v>52</v>
      </c>
      <c r="L35" s="271">
        <v>72</v>
      </c>
      <c r="M35" s="260">
        <v>39</v>
      </c>
      <c r="N35" s="272">
        <v>33</v>
      </c>
      <c r="O35" s="260">
        <v>60</v>
      </c>
      <c r="P35" s="260">
        <v>34</v>
      </c>
      <c r="Q35" s="260">
        <v>26</v>
      </c>
      <c r="R35" s="258" t="s">
        <v>341</v>
      </c>
      <c r="S35" s="270"/>
      <c r="T35" s="260">
        <v>48</v>
      </c>
      <c r="U35" s="260">
        <v>26</v>
      </c>
      <c r="V35" s="260">
        <v>22</v>
      </c>
      <c r="W35" s="271">
        <v>54</v>
      </c>
      <c r="X35" s="260">
        <v>19</v>
      </c>
      <c r="Y35" s="272">
        <v>35</v>
      </c>
      <c r="Z35" s="260">
        <v>78</v>
      </c>
      <c r="AA35" s="260">
        <v>32</v>
      </c>
      <c r="AB35" s="260">
        <v>46</v>
      </c>
      <c r="AC35" s="271">
        <v>92</v>
      </c>
      <c r="AD35" s="260">
        <v>42</v>
      </c>
      <c r="AE35" s="272">
        <v>50</v>
      </c>
      <c r="AF35" s="260">
        <v>130</v>
      </c>
      <c r="AG35" s="260">
        <v>52</v>
      </c>
      <c r="AH35" s="260">
        <v>78</v>
      </c>
      <c r="AI35" s="258" t="s">
        <v>341</v>
      </c>
      <c r="AJ35" s="270"/>
      <c r="AK35" s="260">
        <v>174</v>
      </c>
      <c r="AL35" s="260">
        <v>75</v>
      </c>
      <c r="AM35" s="260">
        <v>99</v>
      </c>
      <c r="AN35" s="271">
        <v>149</v>
      </c>
      <c r="AO35" s="260">
        <v>61</v>
      </c>
      <c r="AP35" s="272">
        <v>88</v>
      </c>
      <c r="AQ35" s="260">
        <v>132</v>
      </c>
      <c r="AR35" s="260">
        <v>61</v>
      </c>
      <c r="AS35" s="260">
        <v>71</v>
      </c>
      <c r="AT35" s="271">
        <v>102</v>
      </c>
      <c r="AU35" s="260">
        <v>50</v>
      </c>
      <c r="AV35" s="272">
        <v>52</v>
      </c>
      <c r="AW35" s="260">
        <v>88</v>
      </c>
      <c r="AX35" s="260">
        <v>37</v>
      </c>
      <c r="AY35" s="260">
        <v>51</v>
      </c>
      <c r="AZ35" s="258" t="s">
        <v>341</v>
      </c>
      <c r="BA35" s="270"/>
      <c r="BB35" s="260">
        <v>106</v>
      </c>
      <c r="BC35" s="260">
        <v>51</v>
      </c>
      <c r="BD35" s="260">
        <v>55</v>
      </c>
      <c r="BE35" s="271">
        <v>75</v>
      </c>
      <c r="BF35" s="260">
        <v>23</v>
      </c>
      <c r="BG35" s="272">
        <v>52</v>
      </c>
      <c r="BH35" s="260">
        <v>61</v>
      </c>
      <c r="BI35" s="260">
        <v>29</v>
      </c>
      <c r="BJ35" s="260">
        <v>32</v>
      </c>
      <c r="BK35" s="271">
        <v>71</v>
      </c>
      <c r="BL35" s="260">
        <v>23</v>
      </c>
      <c r="BM35" s="272">
        <v>48</v>
      </c>
      <c r="BN35" s="260">
        <v>26</v>
      </c>
      <c r="BO35" s="260">
        <v>10</v>
      </c>
      <c r="BP35" s="260">
        <v>16</v>
      </c>
    </row>
    <row r="36" spans="1:68" ht="12.75" customHeight="1">
      <c r="A36" s="258" t="s">
        <v>342</v>
      </c>
      <c r="B36" s="270"/>
      <c r="C36" s="260">
        <v>1167</v>
      </c>
      <c r="D36" s="260">
        <v>513</v>
      </c>
      <c r="E36" s="272">
        <v>654</v>
      </c>
      <c r="F36" s="260">
        <v>34</v>
      </c>
      <c r="G36" s="260">
        <v>17</v>
      </c>
      <c r="H36" s="272">
        <v>17</v>
      </c>
      <c r="I36" s="260">
        <v>49</v>
      </c>
      <c r="J36" s="260">
        <v>26</v>
      </c>
      <c r="K36" s="260">
        <v>23</v>
      </c>
      <c r="L36" s="271">
        <v>35</v>
      </c>
      <c r="M36" s="260">
        <v>15</v>
      </c>
      <c r="N36" s="272">
        <v>20</v>
      </c>
      <c r="O36" s="260">
        <v>47</v>
      </c>
      <c r="P36" s="260">
        <v>20</v>
      </c>
      <c r="Q36" s="260">
        <v>27</v>
      </c>
      <c r="R36" s="258" t="s">
        <v>342</v>
      </c>
      <c r="S36" s="270"/>
      <c r="T36" s="260">
        <v>44</v>
      </c>
      <c r="U36" s="260">
        <v>22</v>
      </c>
      <c r="V36" s="260">
        <v>22</v>
      </c>
      <c r="W36" s="271">
        <v>47</v>
      </c>
      <c r="X36" s="260">
        <v>22</v>
      </c>
      <c r="Y36" s="272">
        <v>25</v>
      </c>
      <c r="Z36" s="260">
        <v>60</v>
      </c>
      <c r="AA36" s="260">
        <v>25</v>
      </c>
      <c r="AB36" s="260">
        <v>35</v>
      </c>
      <c r="AC36" s="271">
        <v>64</v>
      </c>
      <c r="AD36" s="260">
        <v>34</v>
      </c>
      <c r="AE36" s="272">
        <v>30</v>
      </c>
      <c r="AF36" s="260">
        <v>61</v>
      </c>
      <c r="AG36" s="260">
        <v>29</v>
      </c>
      <c r="AH36" s="260">
        <v>32</v>
      </c>
      <c r="AI36" s="258" t="s">
        <v>342</v>
      </c>
      <c r="AJ36" s="270"/>
      <c r="AK36" s="260">
        <v>83</v>
      </c>
      <c r="AL36" s="260">
        <v>30</v>
      </c>
      <c r="AM36" s="260">
        <v>53</v>
      </c>
      <c r="AN36" s="271">
        <v>95</v>
      </c>
      <c r="AO36" s="260">
        <v>41</v>
      </c>
      <c r="AP36" s="272">
        <v>54</v>
      </c>
      <c r="AQ36" s="260">
        <v>103</v>
      </c>
      <c r="AR36" s="260">
        <v>50</v>
      </c>
      <c r="AS36" s="260">
        <v>53</v>
      </c>
      <c r="AT36" s="271">
        <v>90</v>
      </c>
      <c r="AU36" s="260">
        <v>41</v>
      </c>
      <c r="AV36" s="272">
        <v>49</v>
      </c>
      <c r="AW36" s="260">
        <v>87</v>
      </c>
      <c r="AX36" s="260">
        <v>33</v>
      </c>
      <c r="AY36" s="260">
        <v>54</v>
      </c>
      <c r="AZ36" s="258" t="s">
        <v>342</v>
      </c>
      <c r="BA36" s="270"/>
      <c r="BB36" s="260">
        <v>74</v>
      </c>
      <c r="BC36" s="260">
        <v>41</v>
      </c>
      <c r="BD36" s="260">
        <v>33</v>
      </c>
      <c r="BE36" s="271">
        <v>52</v>
      </c>
      <c r="BF36" s="260">
        <v>21</v>
      </c>
      <c r="BG36" s="272">
        <v>31</v>
      </c>
      <c r="BH36" s="260">
        <v>38</v>
      </c>
      <c r="BI36" s="260">
        <v>10</v>
      </c>
      <c r="BJ36" s="260">
        <v>28</v>
      </c>
      <c r="BK36" s="271">
        <v>65</v>
      </c>
      <c r="BL36" s="260">
        <v>19</v>
      </c>
      <c r="BM36" s="272">
        <v>46</v>
      </c>
      <c r="BN36" s="260">
        <v>39</v>
      </c>
      <c r="BO36" s="260">
        <v>17</v>
      </c>
      <c r="BP36" s="260">
        <v>22</v>
      </c>
    </row>
    <row r="37" spans="1:68" ht="12.75" customHeight="1">
      <c r="A37" s="273" t="s">
        <v>343</v>
      </c>
      <c r="B37" s="274"/>
      <c r="C37" s="275">
        <v>899</v>
      </c>
      <c r="D37" s="275">
        <v>380</v>
      </c>
      <c r="E37" s="277">
        <v>519</v>
      </c>
      <c r="F37" s="275">
        <v>23</v>
      </c>
      <c r="G37" s="275">
        <v>11</v>
      </c>
      <c r="H37" s="277">
        <v>12</v>
      </c>
      <c r="I37" s="275">
        <v>31</v>
      </c>
      <c r="J37" s="275">
        <v>15</v>
      </c>
      <c r="K37" s="275">
        <v>16</v>
      </c>
      <c r="L37" s="276">
        <v>36</v>
      </c>
      <c r="M37" s="275">
        <v>21</v>
      </c>
      <c r="N37" s="277">
        <v>15</v>
      </c>
      <c r="O37" s="275">
        <v>33</v>
      </c>
      <c r="P37" s="275">
        <v>16</v>
      </c>
      <c r="Q37" s="275">
        <v>17</v>
      </c>
      <c r="R37" s="273" t="s">
        <v>343</v>
      </c>
      <c r="S37" s="274"/>
      <c r="T37" s="275">
        <v>37</v>
      </c>
      <c r="U37" s="275">
        <v>10</v>
      </c>
      <c r="V37" s="275">
        <v>27</v>
      </c>
      <c r="W37" s="276">
        <v>31</v>
      </c>
      <c r="X37" s="275">
        <v>11</v>
      </c>
      <c r="Y37" s="277">
        <v>20</v>
      </c>
      <c r="Z37" s="275">
        <v>50</v>
      </c>
      <c r="AA37" s="275">
        <v>20</v>
      </c>
      <c r="AB37" s="275">
        <v>30</v>
      </c>
      <c r="AC37" s="276">
        <v>55</v>
      </c>
      <c r="AD37" s="275">
        <v>20</v>
      </c>
      <c r="AE37" s="277">
        <v>35</v>
      </c>
      <c r="AF37" s="275">
        <v>58</v>
      </c>
      <c r="AG37" s="275">
        <v>24</v>
      </c>
      <c r="AH37" s="275">
        <v>34</v>
      </c>
      <c r="AI37" s="273" t="s">
        <v>343</v>
      </c>
      <c r="AJ37" s="274"/>
      <c r="AK37" s="275">
        <v>82</v>
      </c>
      <c r="AL37" s="275">
        <v>41</v>
      </c>
      <c r="AM37" s="275">
        <v>41</v>
      </c>
      <c r="AN37" s="276">
        <v>78</v>
      </c>
      <c r="AO37" s="275">
        <v>32</v>
      </c>
      <c r="AP37" s="277">
        <v>46</v>
      </c>
      <c r="AQ37" s="275">
        <v>74</v>
      </c>
      <c r="AR37" s="275">
        <v>32</v>
      </c>
      <c r="AS37" s="275">
        <v>42</v>
      </c>
      <c r="AT37" s="276">
        <v>54</v>
      </c>
      <c r="AU37" s="275">
        <v>17</v>
      </c>
      <c r="AV37" s="277">
        <v>37</v>
      </c>
      <c r="AW37" s="275">
        <v>46</v>
      </c>
      <c r="AX37" s="275">
        <v>22</v>
      </c>
      <c r="AY37" s="275">
        <v>24</v>
      </c>
      <c r="AZ37" s="273" t="s">
        <v>343</v>
      </c>
      <c r="BA37" s="274"/>
      <c r="BB37" s="275">
        <v>53</v>
      </c>
      <c r="BC37" s="275">
        <v>22</v>
      </c>
      <c r="BD37" s="275">
        <v>31</v>
      </c>
      <c r="BE37" s="276">
        <v>41</v>
      </c>
      <c r="BF37" s="275">
        <v>17</v>
      </c>
      <c r="BG37" s="277">
        <v>24</v>
      </c>
      <c r="BH37" s="275">
        <v>34</v>
      </c>
      <c r="BI37" s="275">
        <v>12</v>
      </c>
      <c r="BJ37" s="275">
        <v>22</v>
      </c>
      <c r="BK37" s="276">
        <v>36</v>
      </c>
      <c r="BL37" s="275">
        <v>15</v>
      </c>
      <c r="BM37" s="277">
        <v>21</v>
      </c>
      <c r="BN37" s="275">
        <v>47</v>
      </c>
      <c r="BO37" s="275">
        <v>22</v>
      </c>
      <c r="BP37" s="275">
        <v>25</v>
      </c>
    </row>
    <row r="38" spans="1:68" ht="12.75" customHeight="1">
      <c r="A38" s="258" t="s">
        <v>344</v>
      </c>
      <c r="B38" s="270"/>
      <c r="C38" s="260">
        <v>627</v>
      </c>
      <c r="D38" s="260">
        <v>264</v>
      </c>
      <c r="E38" s="272">
        <v>363</v>
      </c>
      <c r="F38" s="260">
        <v>25</v>
      </c>
      <c r="G38" s="260">
        <v>9</v>
      </c>
      <c r="H38" s="272">
        <v>16</v>
      </c>
      <c r="I38" s="260">
        <v>11</v>
      </c>
      <c r="J38" s="260">
        <v>3</v>
      </c>
      <c r="K38" s="260">
        <v>8</v>
      </c>
      <c r="L38" s="271">
        <v>20</v>
      </c>
      <c r="M38" s="260">
        <v>9</v>
      </c>
      <c r="N38" s="272">
        <v>11</v>
      </c>
      <c r="O38" s="260">
        <v>21</v>
      </c>
      <c r="P38" s="260">
        <v>9</v>
      </c>
      <c r="Q38" s="260">
        <v>12</v>
      </c>
      <c r="R38" s="258" t="s">
        <v>344</v>
      </c>
      <c r="S38" s="270"/>
      <c r="T38" s="260">
        <v>24</v>
      </c>
      <c r="U38" s="260">
        <v>12</v>
      </c>
      <c r="V38" s="260">
        <v>12</v>
      </c>
      <c r="W38" s="271">
        <v>29</v>
      </c>
      <c r="X38" s="260">
        <v>13</v>
      </c>
      <c r="Y38" s="272">
        <v>16</v>
      </c>
      <c r="Z38" s="260">
        <v>44</v>
      </c>
      <c r="AA38" s="260">
        <v>18</v>
      </c>
      <c r="AB38" s="260">
        <v>26</v>
      </c>
      <c r="AC38" s="271">
        <v>45</v>
      </c>
      <c r="AD38" s="260">
        <v>19</v>
      </c>
      <c r="AE38" s="272">
        <v>26</v>
      </c>
      <c r="AF38" s="260">
        <v>42</v>
      </c>
      <c r="AG38" s="260">
        <v>21</v>
      </c>
      <c r="AH38" s="260">
        <v>21</v>
      </c>
      <c r="AI38" s="258" t="s">
        <v>344</v>
      </c>
      <c r="AJ38" s="270"/>
      <c r="AK38" s="260">
        <v>67</v>
      </c>
      <c r="AL38" s="260">
        <v>23</v>
      </c>
      <c r="AM38" s="260">
        <v>44</v>
      </c>
      <c r="AN38" s="271">
        <v>48</v>
      </c>
      <c r="AO38" s="260">
        <v>19</v>
      </c>
      <c r="AP38" s="272">
        <v>29</v>
      </c>
      <c r="AQ38" s="260">
        <v>42</v>
      </c>
      <c r="AR38" s="260">
        <v>20</v>
      </c>
      <c r="AS38" s="260">
        <v>22</v>
      </c>
      <c r="AT38" s="271">
        <v>40</v>
      </c>
      <c r="AU38" s="260">
        <v>22</v>
      </c>
      <c r="AV38" s="272">
        <v>18</v>
      </c>
      <c r="AW38" s="260">
        <v>30</v>
      </c>
      <c r="AX38" s="260">
        <v>13</v>
      </c>
      <c r="AY38" s="260">
        <v>17</v>
      </c>
      <c r="AZ38" s="258" t="s">
        <v>344</v>
      </c>
      <c r="BA38" s="270"/>
      <c r="BB38" s="260">
        <v>54</v>
      </c>
      <c r="BC38" s="260">
        <v>21</v>
      </c>
      <c r="BD38" s="260">
        <v>33</v>
      </c>
      <c r="BE38" s="271">
        <v>25</v>
      </c>
      <c r="BF38" s="260">
        <v>13</v>
      </c>
      <c r="BG38" s="272">
        <v>12</v>
      </c>
      <c r="BH38" s="260">
        <v>16</v>
      </c>
      <c r="BI38" s="260">
        <v>3</v>
      </c>
      <c r="BJ38" s="260">
        <v>13</v>
      </c>
      <c r="BK38" s="271">
        <v>20</v>
      </c>
      <c r="BL38" s="260">
        <v>6</v>
      </c>
      <c r="BM38" s="272">
        <v>14</v>
      </c>
      <c r="BN38" s="260">
        <v>24</v>
      </c>
      <c r="BO38" s="260">
        <v>11</v>
      </c>
      <c r="BP38" s="260">
        <v>13</v>
      </c>
    </row>
    <row r="39" spans="1:68" ht="12.75" customHeight="1">
      <c r="A39" s="258" t="s">
        <v>345</v>
      </c>
      <c r="B39" s="270"/>
      <c r="C39" s="260">
        <v>592</v>
      </c>
      <c r="D39" s="260">
        <v>259</v>
      </c>
      <c r="E39" s="272">
        <v>333</v>
      </c>
      <c r="F39" s="260">
        <v>23</v>
      </c>
      <c r="G39" s="260">
        <v>9</v>
      </c>
      <c r="H39" s="272">
        <v>14</v>
      </c>
      <c r="I39" s="260">
        <v>22</v>
      </c>
      <c r="J39" s="260">
        <v>9</v>
      </c>
      <c r="K39" s="260">
        <v>13</v>
      </c>
      <c r="L39" s="271">
        <v>32</v>
      </c>
      <c r="M39" s="260">
        <v>15</v>
      </c>
      <c r="N39" s="272">
        <v>17</v>
      </c>
      <c r="O39" s="260">
        <v>38</v>
      </c>
      <c r="P39" s="260">
        <v>17</v>
      </c>
      <c r="Q39" s="260">
        <v>21</v>
      </c>
      <c r="R39" s="258" t="s">
        <v>345</v>
      </c>
      <c r="S39" s="270"/>
      <c r="T39" s="260">
        <v>20</v>
      </c>
      <c r="U39" s="260">
        <v>11</v>
      </c>
      <c r="V39" s="260">
        <v>9</v>
      </c>
      <c r="W39" s="271">
        <v>15</v>
      </c>
      <c r="X39" s="260">
        <v>6</v>
      </c>
      <c r="Y39" s="272">
        <v>9</v>
      </c>
      <c r="Z39" s="260">
        <v>22</v>
      </c>
      <c r="AA39" s="260">
        <v>14</v>
      </c>
      <c r="AB39" s="260">
        <v>8</v>
      </c>
      <c r="AC39" s="271">
        <v>25</v>
      </c>
      <c r="AD39" s="260">
        <v>10</v>
      </c>
      <c r="AE39" s="272">
        <v>15</v>
      </c>
      <c r="AF39" s="260">
        <v>45</v>
      </c>
      <c r="AG39" s="260">
        <v>20</v>
      </c>
      <c r="AH39" s="260">
        <v>25</v>
      </c>
      <c r="AI39" s="258" t="s">
        <v>345</v>
      </c>
      <c r="AJ39" s="270"/>
      <c r="AK39" s="260">
        <v>80</v>
      </c>
      <c r="AL39" s="260">
        <v>33</v>
      </c>
      <c r="AM39" s="260">
        <v>47</v>
      </c>
      <c r="AN39" s="271">
        <v>43</v>
      </c>
      <c r="AO39" s="260">
        <v>18</v>
      </c>
      <c r="AP39" s="272">
        <v>25</v>
      </c>
      <c r="AQ39" s="260">
        <v>47</v>
      </c>
      <c r="AR39" s="260">
        <v>24</v>
      </c>
      <c r="AS39" s="260">
        <v>23</v>
      </c>
      <c r="AT39" s="271">
        <v>35</v>
      </c>
      <c r="AU39" s="260">
        <v>20</v>
      </c>
      <c r="AV39" s="272">
        <v>15</v>
      </c>
      <c r="AW39" s="260">
        <v>25</v>
      </c>
      <c r="AX39" s="260">
        <v>8</v>
      </c>
      <c r="AY39" s="260">
        <v>17</v>
      </c>
      <c r="AZ39" s="258" t="s">
        <v>345</v>
      </c>
      <c r="BA39" s="270"/>
      <c r="BB39" s="260">
        <v>43</v>
      </c>
      <c r="BC39" s="260">
        <v>20</v>
      </c>
      <c r="BD39" s="260">
        <v>23</v>
      </c>
      <c r="BE39" s="271">
        <v>19</v>
      </c>
      <c r="BF39" s="260">
        <v>5</v>
      </c>
      <c r="BG39" s="272">
        <v>14</v>
      </c>
      <c r="BH39" s="260">
        <v>20</v>
      </c>
      <c r="BI39" s="260">
        <v>5</v>
      </c>
      <c r="BJ39" s="260">
        <v>15</v>
      </c>
      <c r="BK39" s="271">
        <v>27</v>
      </c>
      <c r="BL39" s="260">
        <v>10</v>
      </c>
      <c r="BM39" s="272">
        <v>17</v>
      </c>
      <c r="BN39" s="260">
        <v>11</v>
      </c>
      <c r="BO39" s="260">
        <v>5</v>
      </c>
      <c r="BP39" s="260">
        <v>6</v>
      </c>
    </row>
    <row r="40" spans="1:68" ht="12.75" customHeight="1">
      <c r="A40" s="258" t="s">
        <v>346</v>
      </c>
      <c r="B40" s="270"/>
      <c r="C40" s="260">
        <v>1338</v>
      </c>
      <c r="D40" s="260">
        <v>583</v>
      </c>
      <c r="E40" s="272">
        <v>755</v>
      </c>
      <c r="F40" s="260">
        <v>44</v>
      </c>
      <c r="G40" s="260">
        <v>25</v>
      </c>
      <c r="H40" s="272">
        <v>19</v>
      </c>
      <c r="I40" s="260">
        <v>41</v>
      </c>
      <c r="J40" s="260">
        <v>25</v>
      </c>
      <c r="K40" s="260">
        <v>16</v>
      </c>
      <c r="L40" s="271">
        <v>52</v>
      </c>
      <c r="M40" s="260">
        <v>27</v>
      </c>
      <c r="N40" s="272">
        <v>25</v>
      </c>
      <c r="O40" s="260">
        <v>50</v>
      </c>
      <c r="P40" s="260">
        <v>27</v>
      </c>
      <c r="Q40" s="260">
        <v>23</v>
      </c>
      <c r="R40" s="258" t="s">
        <v>346</v>
      </c>
      <c r="S40" s="270"/>
      <c r="T40" s="260">
        <v>42</v>
      </c>
      <c r="U40" s="260">
        <v>22</v>
      </c>
      <c r="V40" s="260">
        <v>20</v>
      </c>
      <c r="W40" s="271">
        <v>40</v>
      </c>
      <c r="X40" s="260">
        <v>19</v>
      </c>
      <c r="Y40" s="272">
        <v>21</v>
      </c>
      <c r="Z40" s="260">
        <v>70</v>
      </c>
      <c r="AA40" s="260">
        <v>27</v>
      </c>
      <c r="AB40" s="260">
        <v>43</v>
      </c>
      <c r="AC40" s="271">
        <v>71</v>
      </c>
      <c r="AD40" s="260">
        <v>33</v>
      </c>
      <c r="AE40" s="272">
        <v>38</v>
      </c>
      <c r="AF40" s="260">
        <v>76</v>
      </c>
      <c r="AG40" s="260">
        <v>29</v>
      </c>
      <c r="AH40" s="260">
        <v>47</v>
      </c>
      <c r="AI40" s="258" t="s">
        <v>346</v>
      </c>
      <c r="AJ40" s="270"/>
      <c r="AK40" s="260">
        <v>110</v>
      </c>
      <c r="AL40" s="260">
        <v>50</v>
      </c>
      <c r="AM40" s="260">
        <v>60</v>
      </c>
      <c r="AN40" s="271">
        <v>74</v>
      </c>
      <c r="AO40" s="260">
        <v>38</v>
      </c>
      <c r="AP40" s="272">
        <v>36</v>
      </c>
      <c r="AQ40" s="260">
        <v>96</v>
      </c>
      <c r="AR40" s="260">
        <v>35</v>
      </c>
      <c r="AS40" s="260">
        <v>61</v>
      </c>
      <c r="AT40" s="271">
        <v>89</v>
      </c>
      <c r="AU40" s="260">
        <v>38</v>
      </c>
      <c r="AV40" s="272">
        <v>51</v>
      </c>
      <c r="AW40" s="260">
        <v>74</v>
      </c>
      <c r="AX40" s="260">
        <v>38</v>
      </c>
      <c r="AY40" s="260">
        <v>36</v>
      </c>
      <c r="AZ40" s="258" t="s">
        <v>346</v>
      </c>
      <c r="BA40" s="270"/>
      <c r="BB40" s="260">
        <v>98</v>
      </c>
      <c r="BC40" s="260">
        <v>41</v>
      </c>
      <c r="BD40" s="260">
        <v>57</v>
      </c>
      <c r="BE40" s="271">
        <v>79</v>
      </c>
      <c r="BF40" s="260">
        <v>33</v>
      </c>
      <c r="BG40" s="272">
        <v>46</v>
      </c>
      <c r="BH40" s="260">
        <v>70</v>
      </c>
      <c r="BI40" s="260">
        <v>24</v>
      </c>
      <c r="BJ40" s="260">
        <v>46</v>
      </c>
      <c r="BK40" s="271">
        <v>134</v>
      </c>
      <c r="BL40" s="260">
        <v>40</v>
      </c>
      <c r="BM40" s="272">
        <v>94</v>
      </c>
      <c r="BN40" s="260">
        <v>28</v>
      </c>
      <c r="BO40" s="260">
        <v>12</v>
      </c>
      <c r="BP40" s="260">
        <v>16</v>
      </c>
    </row>
    <row r="41" spans="1:68" ht="12.75" customHeight="1">
      <c r="A41" s="258" t="s">
        <v>347</v>
      </c>
      <c r="B41" s="270"/>
      <c r="C41" s="260">
        <v>1190</v>
      </c>
      <c r="D41" s="260">
        <v>545</v>
      </c>
      <c r="E41" s="272">
        <v>645</v>
      </c>
      <c r="F41" s="260">
        <v>63</v>
      </c>
      <c r="G41" s="260">
        <v>36</v>
      </c>
      <c r="H41" s="272">
        <v>27</v>
      </c>
      <c r="I41" s="260">
        <v>61</v>
      </c>
      <c r="J41" s="260">
        <v>32</v>
      </c>
      <c r="K41" s="260">
        <v>29</v>
      </c>
      <c r="L41" s="271">
        <v>56</v>
      </c>
      <c r="M41" s="260">
        <v>27</v>
      </c>
      <c r="N41" s="272">
        <v>29</v>
      </c>
      <c r="O41" s="260">
        <v>60</v>
      </c>
      <c r="P41" s="260">
        <v>31</v>
      </c>
      <c r="Q41" s="260">
        <v>29</v>
      </c>
      <c r="R41" s="258" t="s">
        <v>347</v>
      </c>
      <c r="S41" s="270"/>
      <c r="T41" s="260">
        <v>33</v>
      </c>
      <c r="U41" s="260">
        <v>16</v>
      </c>
      <c r="V41" s="260">
        <v>17</v>
      </c>
      <c r="W41" s="271">
        <v>42</v>
      </c>
      <c r="X41" s="260">
        <v>19</v>
      </c>
      <c r="Y41" s="272">
        <v>23</v>
      </c>
      <c r="Z41" s="260">
        <v>53</v>
      </c>
      <c r="AA41" s="260">
        <v>27</v>
      </c>
      <c r="AB41" s="260">
        <v>26</v>
      </c>
      <c r="AC41" s="271">
        <v>104</v>
      </c>
      <c r="AD41" s="260">
        <v>45</v>
      </c>
      <c r="AE41" s="272">
        <v>59</v>
      </c>
      <c r="AF41" s="260">
        <v>104</v>
      </c>
      <c r="AG41" s="260">
        <v>39</v>
      </c>
      <c r="AH41" s="260">
        <v>65</v>
      </c>
      <c r="AI41" s="258" t="s">
        <v>347</v>
      </c>
      <c r="AJ41" s="270"/>
      <c r="AK41" s="260">
        <v>102</v>
      </c>
      <c r="AL41" s="260">
        <v>51</v>
      </c>
      <c r="AM41" s="260">
        <v>51</v>
      </c>
      <c r="AN41" s="271">
        <v>93</v>
      </c>
      <c r="AO41" s="260">
        <v>44</v>
      </c>
      <c r="AP41" s="272">
        <v>49</v>
      </c>
      <c r="AQ41" s="260">
        <v>62</v>
      </c>
      <c r="AR41" s="260">
        <v>26</v>
      </c>
      <c r="AS41" s="260">
        <v>36</v>
      </c>
      <c r="AT41" s="271">
        <v>65</v>
      </c>
      <c r="AU41" s="260">
        <v>32</v>
      </c>
      <c r="AV41" s="272">
        <v>33</v>
      </c>
      <c r="AW41" s="260">
        <v>67</v>
      </c>
      <c r="AX41" s="260">
        <v>32</v>
      </c>
      <c r="AY41" s="260">
        <v>35</v>
      </c>
      <c r="AZ41" s="258" t="s">
        <v>347</v>
      </c>
      <c r="BA41" s="270"/>
      <c r="BB41" s="260">
        <v>68</v>
      </c>
      <c r="BC41" s="260">
        <v>27</v>
      </c>
      <c r="BD41" s="260">
        <v>41</v>
      </c>
      <c r="BE41" s="271">
        <v>51</v>
      </c>
      <c r="BF41" s="260">
        <v>20</v>
      </c>
      <c r="BG41" s="272">
        <v>31</v>
      </c>
      <c r="BH41" s="260">
        <v>40</v>
      </c>
      <c r="BI41" s="260">
        <v>16</v>
      </c>
      <c r="BJ41" s="260">
        <v>24</v>
      </c>
      <c r="BK41" s="271">
        <v>43</v>
      </c>
      <c r="BL41" s="260">
        <v>16</v>
      </c>
      <c r="BM41" s="272">
        <v>27</v>
      </c>
      <c r="BN41" s="260">
        <v>23</v>
      </c>
      <c r="BO41" s="260">
        <v>9</v>
      </c>
      <c r="BP41" s="260">
        <v>14</v>
      </c>
    </row>
    <row r="42" spans="1:68" ht="12.75" customHeight="1">
      <c r="A42" s="273" t="s">
        <v>348</v>
      </c>
      <c r="B42" s="274"/>
      <c r="C42" s="275">
        <v>459</v>
      </c>
      <c r="D42" s="275">
        <v>202</v>
      </c>
      <c r="E42" s="277">
        <v>257</v>
      </c>
      <c r="F42" s="275">
        <v>16</v>
      </c>
      <c r="G42" s="275">
        <v>8</v>
      </c>
      <c r="H42" s="277">
        <v>8</v>
      </c>
      <c r="I42" s="275">
        <v>6</v>
      </c>
      <c r="J42" s="275">
        <v>4</v>
      </c>
      <c r="K42" s="275">
        <v>2</v>
      </c>
      <c r="L42" s="276">
        <v>14</v>
      </c>
      <c r="M42" s="275">
        <v>8</v>
      </c>
      <c r="N42" s="277">
        <v>6</v>
      </c>
      <c r="O42" s="275">
        <v>12</v>
      </c>
      <c r="P42" s="275">
        <v>6</v>
      </c>
      <c r="Q42" s="275">
        <v>6</v>
      </c>
      <c r="R42" s="273" t="s">
        <v>348</v>
      </c>
      <c r="S42" s="274"/>
      <c r="T42" s="275">
        <v>22</v>
      </c>
      <c r="U42" s="275">
        <v>8</v>
      </c>
      <c r="V42" s="275">
        <v>14</v>
      </c>
      <c r="W42" s="276">
        <v>43</v>
      </c>
      <c r="X42" s="275">
        <v>20</v>
      </c>
      <c r="Y42" s="277">
        <v>23</v>
      </c>
      <c r="Z42" s="275">
        <v>33</v>
      </c>
      <c r="AA42" s="275">
        <v>19</v>
      </c>
      <c r="AB42" s="275">
        <v>14</v>
      </c>
      <c r="AC42" s="276">
        <v>25</v>
      </c>
      <c r="AD42" s="275">
        <v>12</v>
      </c>
      <c r="AE42" s="277">
        <v>13</v>
      </c>
      <c r="AF42" s="275">
        <v>22</v>
      </c>
      <c r="AG42" s="275">
        <v>9</v>
      </c>
      <c r="AH42" s="275">
        <v>13</v>
      </c>
      <c r="AI42" s="273" t="s">
        <v>348</v>
      </c>
      <c r="AJ42" s="274"/>
      <c r="AK42" s="275">
        <v>35</v>
      </c>
      <c r="AL42" s="275">
        <v>19</v>
      </c>
      <c r="AM42" s="275">
        <v>16</v>
      </c>
      <c r="AN42" s="276">
        <v>24</v>
      </c>
      <c r="AO42" s="275">
        <v>9</v>
      </c>
      <c r="AP42" s="277">
        <v>15</v>
      </c>
      <c r="AQ42" s="275">
        <v>42</v>
      </c>
      <c r="AR42" s="275">
        <v>20</v>
      </c>
      <c r="AS42" s="275">
        <v>22</v>
      </c>
      <c r="AT42" s="276">
        <v>22</v>
      </c>
      <c r="AU42" s="275">
        <v>9</v>
      </c>
      <c r="AV42" s="277">
        <v>13</v>
      </c>
      <c r="AW42" s="275">
        <v>29</v>
      </c>
      <c r="AX42" s="275">
        <v>15</v>
      </c>
      <c r="AY42" s="275">
        <v>14</v>
      </c>
      <c r="AZ42" s="273" t="s">
        <v>348</v>
      </c>
      <c r="BA42" s="274"/>
      <c r="BB42" s="275">
        <v>31</v>
      </c>
      <c r="BC42" s="275">
        <v>14</v>
      </c>
      <c r="BD42" s="275">
        <v>17</v>
      </c>
      <c r="BE42" s="276">
        <v>18</v>
      </c>
      <c r="BF42" s="275">
        <v>9</v>
      </c>
      <c r="BG42" s="277">
        <v>9</v>
      </c>
      <c r="BH42" s="275">
        <v>18</v>
      </c>
      <c r="BI42" s="275">
        <v>5</v>
      </c>
      <c r="BJ42" s="275">
        <v>13</v>
      </c>
      <c r="BK42" s="276">
        <v>34</v>
      </c>
      <c r="BL42" s="275">
        <v>4</v>
      </c>
      <c r="BM42" s="277">
        <v>30</v>
      </c>
      <c r="BN42" s="275">
        <v>13</v>
      </c>
      <c r="BO42" s="275">
        <v>4</v>
      </c>
      <c r="BP42" s="275">
        <v>9</v>
      </c>
    </row>
    <row r="43" spans="1:68" ht="12.75" customHeight="1">
      <c r="A43" s="258" t="s">
        <v>349</v>
      </c>
      <c r="B43" s="270"/>
      <c r="C43" s="260">
        <v>3409</v>
      </c>
      <c r="D43" s="260">
        <v>1571</v>
      </c>
      <c r="E43" s="272">
        <v>1838</v>
      </c>
      <c r="F43" s="260">
        <v>113</v>
      </c>
      <c r="G43" s="260">
        <v>62</v>
      </c>
      <c r="H43" s="272">
        <v>51</v>
      </c>
      <c r="I43" s="260">
        <v>130</v>
      </c>
      <c r="J43" s="260">
        <v>64</v>
      </c>
      <c r="K43" s="260">
        <v>66</v>
      </c>
      <c r="L43" s="271">
        <v>167</v>
      </c>
      <c r="M43" s="260">
        <v>78</v>
      </c>
      <c r="N43" s="272">
        <v>89</v>
      </c>
      <c r="O43" s="260">
        <v>181</v>
      </c>
      <c r="P43" s="260">
        <v>92</v>
      </c>
      <c r="Q43" s="260">
        <v>89</v>
      </c>
      <c r="R43" s="258" t="s">
        <v>349</v>
      </c>
      <c r="S43" s="270"/>
      <c r="T43" s="260">
        <v>168</v>
      </c>
      <c r="U43" s="260">
        <v>74</v>
      </c>
      <c r="V43" s="260">
        <v>94</v>
      </c>
      <c r="W43" s="271">
        <v>116</v>
      </c>
      <c r="X43" s="260">
        <v>58</v>
      </c>
      <c r="Y43" s="272">
        <v>58</v>
      </c>
      <c r="Z43" s="260">
        <v>139</v>
      </c>
      <c r="AA43" s="260">
        <v>63</v>
      </c>
      <c r="AB43" s="260">
        <v>76</v>
      </c>
      <c r="AC43" s="271">
        <v>164</v>
      </c>
      <c r="AD43" s="260">
        <v>81</v>
      </c>
      <c r="AE43" s="272">
        <v>83</v>
      </c>
      <c r="AF43" s="260">
        <v>227</v>
      </c>
      <c r="AG43" s="260">
        <v>101</v>
      </c>
      <c r="AH43" s="260">
        <v>126</v>
      </c>
      <c r="AI43" s="258" t="s">
        <v>349</v>
      </c>
      <c r="AJ43" s="270"/>
      <c r="AK43" s="260">
        <v>281</v>
      </c>
      <c r="AL43" s="260">
        <v>131</v>
      </c>
      <c r="AM43" s="260">
        <v>150</v>
      </c>
      <c r="AN43" s="271">
        <v>312</v>
      </c>
      <c r="AO43" s="260">
        <v>142</v>
      </c>
      <c r="AP43" s="272">
        <v>170</v>
      </c>
      <c r="AQ43" s="260">
        <v>297</v>
      </c>
      <c r="AR43" s="260">
        <v>139</v>
      </c>
      <c r="AS43" s="260">
        <v>158</v>
      </c>
      <c r="AT43" s="271">
        <v>217</v>
      </c>
      <c r="AU43" s="260">
        <v>103</v>
      </c>
      <c r="AV43" s="272">
        <v>114</v>
      </c>
      <c r="AW43" s="260">
        <v>222</v>
      </c>
      <c r="AX43" s="260">
        <v>104</v>
      </c>
      <c r="AY43" s="260">
        <v>118</v>
      </c>
      <c r="AZ43" s="258" t="s">
        <v>349</v>
      </c>
      <c r="BA43" s="270"/>
      <c r="BB43" s="260">
        <v>253</v>
      </c>
      <c r="BC43" s="260">
        <v>114</v>
      </c>
      <c r="BD43" s="260">
        <v>139</v>
      </c>
      <c r="BE43" s="271">
        <v>171</v>
      </c>
      <c r="BF43" s="260">
        <v>77</v>
      </c>
      <c r="BG43" s="272">
        <v>94</v>
      </c>
      <c r="BH43" s="260">
        <v>98</v>
      </c>
      <c r="BI43" s="260">
        <v>33</v>
      </c>
      <c r="BJ43" s="260">
        <v>65</v>
      </c>
      <c r="BK43" s="271">
        <v>100</v>
      </c>
      <c r="BL43" s="260">
        <v>31</v>
      </c>
      <c r="BM43" s="272">
        <v>69</v>
      </c>
      <c r="BN43" s="260">
        <v>53</v>
      </c>
      <c r="BO43" s="260">
        <v>24</v>
      </c>
      <c r="BP43" s="260">
        <v>29</v>
      </c>
    </row>
    <row r="44" spans="1:68" ht="12.75" customHeight="1">
      <c r="A44" s="258" t="s">
        <v>350</v>
      </c>
      <c r="B44" s="270"/>
      <c r="C44" s="260">
        <v>557</v>
      </c>
      <c r="D44" s="260">
        <v>245</v>
      </c>
      <c r="E44" s="272">
        <v>312</v>
      </c>
      <c r="F44" s="260">
        <v>8</v>
      </c>
      <c r="G44" s="260">
        <v>1</v>
      </c>
      <c r="H44" s="272">
        <v>7</v>
      </c>
      <c r="I44" s="260">
        <v>15</v>
      </c>
      <c r="J44" s="260">
        <v>8</v>
      </c>
      <c r="K44" s="260">
        <v>7</v>
      </c>
      <c r="L44" s="271">
        <v>30</v>
      </c>
      <c r="M44" s="260">
        <v>15</v>
      </c>
      <c r="N44" s="272">
        <v>15</v>
      </c>
      <c r="O44" s="260">
        <v>30</v>
      </c>
      <c r="P44" s="260">
        <v>14</v>
      </c>
      <c r="Q44" s="260">
        <v>16</v>
      </c>
      <c r="R44" s="258" t="s">
        <v>350</v>
      </c>
      <c r="S44" s="270"/>
      <c r="T44" s="260">
        <v>22</v>
      </c>
      <c r="U44" s="260">
        <v>12</v>
      </c>
      <c r="V44" s="260">
        <v>10</v>
      </c>
      <c r="W44" s="271">
        <v>10</v>
      </c>
      <c r="X44" s="260">
        <v>6</v>
      </c>
      <c r="Y44" s="272">
        <v>4</v>
      </c>
      <c r="Z44" s="260">
        <v>14</v>
      </c>
      <c r="AA44" s="260">
        <v>6</v>
      </c>
      <c r="AB44" s="260">
        <v>8</v>
      </c>
      <c r="AC44" s="271">
        <v>33</v>
      </c>
      <c r="AD44" s="260">
        <v>16</v>
      </c>
      <c r="AE44" s="272">
        <v>17</v>
      </c>
      <c r="AF44" s="260">
        <v>27</v>
      </c>
      <c r="AG44" s="260">
        <v>10</v>
      </c>
      <c r="AH44" s="260">
        <v>17</v>
      </c>
      <c r="AI44" s="258" t="s">
        <v>350</v>
      </c>
      <c r="AJ44" s="270"/>
      <c r="AK44" s="260">
        <v>48</v>
      </c>
      <c r="AL44" s="260">
        <v>23</v>
      </c>
      <c r="AM44" s="260">
        <v>25</v>
      </c>
      <c r="AN44" s="271">
        <v>47</v>
      </c>
      <c r="AO44" s="260">
        <v>23</v>
      </c>
      <c r="AP44" s="272">
        <v>24</v>
      </c>
      <c r="AQ44" s="260">
        <v>30</v>
      </c>
      <c r="AR44" s="260">
        <v>13</v>
      </c>
      <c r="AS44" s="260">
        <v>17</v>
      </c>
      <c r="AT44" s="271">
        <v>34</v>
      </c>
      <c r="AU44" s="260">
        <v>14</v>
      </c>
      <c r="AV44" s="272">
        <v>20</v>
      </c>
      <c r="AW44" s="260">
        <v>46</v>
      </c>
      <c r="AX44" s="260">
        <v>21</v>
      </c>
      <c r="AY44" s="260">
        <v>25</v>
      </c>
      <c r="AZ44" s="258" t="s">
        <v>350</v>
      </c>
      <c r="BA44" s="270"/>
      <c r="BB44" s="260">
        <v>51</v>
      </c>
      <c r="BC44" s="260">
        <v>24</v>
      </c>
      <c r="BD44" s="260">
        <v>27</v>
      </c>
      <c r="BE44" s="271">
        <v>42</v>
      </c>
      <c r="BF44" s="260">
        <v>14</v>
      </c>
      <c r="BG44" s="272">
        <v>28</v>
      </c>
      <c r="BH44" s="260">
        <v>32</v>
      </c>
      <c r="BI44" s="260">
        <v>12</v>
      </c>
      <c r="BJ44" s="260">
        <v>20</v>
      </c>
      <c r="BK44" s="271">
        <v>34</v>
      </c>
      <c r="BL44" s="260">
        <v>12</v>
      </c>
      <c r="BM44" s="272">
        <v>22</v>
      </c>
      <c r="BN44" s="260">
        <v>4</v>
      </c>
      <c r="BO44" s="260">
        <v>1</v>
      </c>
      <c r="BP44" s="260">
        <v>3</v>
      </c>
    </row>
    <row r="45" spans="1:68" ht="12.75" customHeight="1">
      <c r="A45" s="258" t="s">
        <v>351</v>
      </c>
      <c r="B45" s="270"/>
      <c r="C45" s="260">
        <v>602</v>
      </c>
      <c r="D45" s="260">
        <v>266</v>
      </c>
      <c r="E45" s="272">
        <v>336</v>
      </c>
      <c r="F45" s="260">
        <v>13</v>
      </c>
      <c r="G45" s="260">
        <v>10</v>
      </c>
      <c r="H45" s="272">
        <v>3</v>
      </c>
      <c r="I45" s="260">
        <v>15</v>
      </c>
      <c r="J45" s="260">
        <v>6</v>
      </c>
      <c r="K45" s="260">
        <v>9</v>
      </c>
      <c r="L45" s="271">
        <v>23</v>
      </c>
      <c r="M45" s="260">
        <v>12</v>
      </c>
      <c r="N45" s="272">
        <v>11</v>
      </c>
      <c r="O45" s="260">
        <v>30</v>
      </c>
      <c r="P45" s="260">
        <v>16</v>
      </c>
      <c r="Q45" s="260">
        <v>14</v>
      </c>
      <c r="R45" s="258" t="s">
        <v>351</v>
      </c>
      <c r="S45" s="270"/>
      <c r="T45" s="260">
        <v>27</v>
      </c>
      <c r="U45" s="260">
        <v>14</v>
      </c>
      <c r="V45" s="260">
        <v>13</v>
      </c>
      <c r="W45" s="271">
        <v>30</v>
      </c>
      <c r="X45" s="260">
        <v>13</v>
      </c>
      <c r="Y45" s="272">
        <v>17</v>
      </c>
      <c r="Z45" s="260">
        <v>27</v>
      </c>
      <c r="AA45" s="260">
        <v>10</v>
      </c>
      <c r="AB45" s="260">
        <v>17</v>
      </c>
      <c r="AC45" s="271">
        <v>37</v>
      </c>
      <c r="AD45" s="260">
        <v>19</v>
      </c>
      <c r="AE45" s="272">
        <v>18</v>
      </c>
      <c r="AF45" s="260">
        <v>28</v>
      </c>
      <c r="AG45" s="260">
        <v>11</v>
      </c>
      <c r="AH45" s="260">
        <v>17</v>
      </c>
      <c r="AI45" s="258" t="s">
        <v>351</v>
      </c>
      <c r="AJ45" s="270"/>
      <c r="AK45" s="260">
        <v>54</v>
      </c>
      <c r="AL45" s="260">
        <v>19</v>
      </c>
      <c r="AM45" s="260">
        <v>35</v>
      </c>
      <c r="AN45" s="271">
        <v>46</v>
      </c>
      <c r="AO45" s="260">
        <v>19</v>
      </c>
      <c r="AP45" s="272">
        <v>27</v>
      </c>
      <c r="AQ45" s="260">
        <v>45</v>
      </c>
      <c r="AR45" s="260">
        <v>19</v>
      </c>
      <c r="AS45" s="260">
        <v>26</v>
      </c>
      <c r="AT45" s="271">
        <v>42</v>
      </c>
      <c r="AU45" s="260">
        <v>20</v>
      </c>
      <c r="AV45" s="272">
        <v>22</v>
      </c>
      <c r="AW45" s="260">
        <v>35</v>
      </c>
      <c r="AX45" s="260">
        <v>14</v>
      </c>
      <c r="AY45" s="260">
        <v>21</v>
      </c>
      <c r="AZ45" s="258" t="s">
        <v>351</v>
      </c>
      <c r="BA45" s="270"/>
      <c r="BB45" s="260">
        <v>46</v>
      </c>
      <c r="BC45" s="260">
        <v>22</v>
      </c>
      <c r="BD45" s="260">
        <v>24</v>
      </c>
      <c r="BE45" s="271">
        <v>35</v>
      </c>
      <c r="BF45" s="260">
        <v>16</v>
      </c>
      <c r="BG45" s="272">
        <v>19</v>
      </c>
      <c r="BH45" s="260">
        <v>21</v>
      </c>
      <c r="BI45" s="260">
        <v>9</v>
      </c>
      <c r="BJ45" s="260">
        <v>12</v>
      </c>
      <c r="BK45" s="271">
        <v>25</v>
      </c>
      <c r="BL45" s="260">
        <v>6</v>
      </c>
      <c r="BM45" s="272">
        <v>19</v>
      </c>
      <c r="BN45" s="260">
        <v>23</v>
      </c>
      <c r="BO45" s="260">
        <v>11</v>
      </c>
      <c r="BP45" s="260">
        <v>12</v>
      </c>
    </row>
    <row r="46" spans="1:68" ht="12.75" customHeight="1">
      <c r="A46" s="258" t="s">
        <v>352</v>
      </c>
      <c r="B46" s="270"/>
      <c r="C46" s="260">
        <v>839</v>
      </c>
      <c r="D46" s="260">
        <v>406</v>
      </c>
      <c r="E46" s="272">
        <v>433</v>
      </c>
      <c r="F46" s="260">
        <v>29</v>
      </c>
      <c r="G46" s="260">
        <v>13</v>
      </c>
      <c r="H46" s="272">
        <v>16</v>
      </c>
      <c r="I46" s="260">
        <v>51</v>
      </c>
      <c r="J46" s="260">
        <v>29</v>
      </c>
      <c r="K46" s="260">
        <v>22</v>
      </c>
      <c r="L46" s="271">
        <v>45</v>
      </c>
      <c r="M46" s="260">
        <v>29</v>
      </c>
      <c r="N46" s="272">
        <v>16</v>
      </c>
      <c r="O46" s="260">
        <v>33</v>
      </c>
      <c r="P46" s="260">
        <v>20</v>
      </c>
      <c r="Q46" s="260">
        <v>13</v>
      </c>
      <c r="R46" s="258" t="s">
        <v>352</v>
      </c>
      <c r="S46" s="270"/>
      <c r="T46" s="260">
        <v>35</v>
      </c>
      <c r="U46" s="260">
        <v>17</v>
      </c>
      <c r="V46" s="260">
        <v>18</v>
      </c>
      <c r="W46" s="271">
        <v>33</v>
      </c>
      <c r="X46" s="260">
        <v>15</v>
      </c>
      <c r="Y46" s="272">
        <v>18</v>
      </c>
      <c r="Z46" s="260">
        <v>36</v>
      </c>
      <c r="AA46" s="260">
        <v>14</v>
      </c>
      <c r="AB46" s="260">
        <v>22</v>
      </c>
      <c r="AC46" s="271">
        <v>44</v>
      </c>
      <c r="AD46" s="260">
        <v>21</v>
      </c>
      <c r="AE46" s="272">
        <v>23</v>
      </c>
      <c r="AF46" s="260">
        <v>64</v>
      </c>
      <c r="AG46" s="260">
        <v>31</v>
      </c>
      <c r="AH46" s="260">
        <v>33</v>
      </c>
      <c r="AI46" s="258" t="s">
        <v>352</v>
      </c>
      <c r="AJ46" s="270"/>
      <c r="AK46" s="260">
        <v>71</v>
      </c>
      <c r="AL46" s="260">
        <v>39</v>
      </c>
      <c r="AM46" s="260">
        <v>32</v>
      </c>
      <c r="AN46" s="271">
        <v>61</v>
      </c>
      <c r="AO46" s="260">
        <v>30</v>
      </c>
      <c r="AP46" s="272">
        <v>31</v>
      </c>
      <c r="AQ46" s="260">
        <v>58</v>
      </c>
      <c r="AR46" s="260">
        <v>28</v>
      </c>
      <c r="AS46" s="260">
        <v>30</v>
      </c>
      <c r="AT46" s="271">
        <v>47</v>
      </c>
      <c r="AU46" s="260">
        <v>16</v>
      </c>
      <c r="AV46" s="272">
        <v>31</v>
      </c>
      <c r="AW46" s="260">
        <v>50</v>
      </c>
      <c r="AX46" s="260">
        <v>25</v>
      </c>
      <c r="AY46" s="260">
        <v>25</v>
      </c>
      <c r="AZ46" s="258" t="s">
        <v>352</v>
      </c>
      <c r="BA46" s="270"/>
      <c r="BB46" s="260">
        <v>54</v>
      </c>
      <c r="BC46" s="260">
        <v>26</v>
      </c>
      <c r="BD46" s="260">
        <v>28</v>
      </c>
      <c r="BE46" s="271">
        <v>42</v>
      </c>
      <c r="BF46" s="260">
        <v>13</v>
      </c>
      <c r="BG46" s="272">
        <v>29</v>
      </c>
      <c r="BH46" s="260">
        <v>43</v>
      </c>
      <c r="BI46" s="260">
        <v>22</v>
      </c>
      <c r="BJ46" s="260">
        <v>21</v>
      </c>
      <c r="BK46" s="271">
        <v>34</v>
      </c>
      <c r="BL46" s="260">
        <v>14</v>
      </c>
      <c r="BM46" s="272">
        <v>20</v>
      </c>
      <c r="BN46" s="260">
        <v>9</v>
      </c>
      <c r="BO46" s="260">
        <v>4</v>
      </c>
      <c r="BP46" s="260">
        <v>5</v>
      </c>
    </row>
    <row r="47" spans="1:68" ht="12.75" customHeight="1">
      <c r="A47" s="273" t="s">
        <v>353</v>
      </c>
      <c r="B47" s="274"/>
      <c r="C47" s="275">
        <v>883</v>
      </c>
      <c r="D47" s="275">
        <v>393</v>
      </c>
      <c r="E47" s="277">
        <v>490</v>
      </c>
      <c r="F47" s="275">
        <v>36</v>
      </c>
      <c r="G47" s="275">
        <v>17</v>
      </c>
      <c r="H47" s="277">
        <v>19</v>
      </c>
      <c r="I47" s="275">
        <v>46</v>
      </c>
      <c r="J47" s="275">
        <v>26</v>
      </c>
      <c r="K47" s="275">
        <v>20</v>
      </c>
      <c r="L47" s="276">
        <v>34</v>
      </c>
      <c r="M47" s="275">
        <v>19</v>
      </c>
      <c r="N47" s="277">
        <v>15</v>
      </c>
      <c r="O47" s="275">
        <v>21</v>
      </c>
      <c r="P47" s="275">
        <v>12</v>
      </c>
      <c r="Q47" s="275">
        <v>9</v>
      </c>
      <c r="R47" s="273" t="s">
        <v>353</v>
      </c>
      <c r="S47" s="274"/>
      <c r="T47" s="275">
        <v>23</v>
      </c>
      <c r="U47" s="275">
        <v>13</v>
      </c>
      <c r="V47" s="275">
        <v>10</v>
      </c>
      <c r="W47" s="276">
        <v>33</v>
      </c>
      <c r="X47" s="275">
        <v>14</v>
      </c>
      <c r="Y47" s="277">
        <v>19</v>
      </c>
      <c r="Z47" s="275">
        <v>43</v>
      </c>
      <c r="AA47" s="275">
        <v>18</v>
      </c>
      <c r="AB47" s="275">
        <v>25</v>
      </c>
      <c r="AC47" s="276">
        <v>53</v>
      </c>
      <c r="AD47" s="275">
        <v>20</v>
      </c>
      <c r="AE47" s="277">
        <v>33</v>
      </c>
      <c r="AF47" s="275">
        <v>60</v>
      </c>
      <c r="AG47" s="275">
        <v>28</v>
      </c>
      <c r="AH47" s="275">
        <v>32</v>
      </c>
      <c r="AI47" s="273" t="s">
        <v>353</v>
      </c>
      <c r="AJ47" s="274"/>
      <c r="AK47" s="275">
        <v>73</v>
      </c>
      <c r="AL47" s="275">
        <v>31</v>
      </c>
      <c r="AM47" s="275">
        <v>42</v>
      </c>
      <c r="AN47" s="276">
        <v>69</v>
      </c>
      <c r="AO47" s="275">
        <v>31</v>
      </c>
      <c r="AP47" s="277">
        <v>38</v>
      </c>
      <c r="AQ47" s="275">
        <v>44</v>
      </c>
      <c r="AR47" s="275">
        <v>21</v>
      </c>
      <c r="AS47" s="275">
        <v>23</v>
      </c>
      <c r="AT47" s="276">
        <v>55</v>
      </c>
      <c r="AU47" s="275">
        <v>23</v>
      </c>
      <c r="AV47" s="277">
        <v>32</v>
      </c>
      <c r="AW47" s="275">
        <v>63</v>
      </c>
      <c r="AX47" s="275">
        <v>23</v>
      </c>
      <c r="AY47" s="275">
        <v>40</v>
      </c>
      <c r="AZ47" s="273" t="s">
        <v>353</v>
      </c>
      <c r="BA47" s="274"/>
      <c r="BB47" s="275">
        <v>63</v>
      </c>
      <c r="BC47" s="275">
        <v>32</v>
      </c>
      <c r="BD47" s="275">
        <v>31</v>
      </c>
      <c r="BE47" s="276">
        <v>43</v>
      </c>
      <c r="BF47" s="275">
        <v>18</v>
      </c>
      <c r="BG47" s="277">
        <v>25</v>
      </c>
      <c r="BH47" s="275">
        <v>31</v>
      </c>
      <c r="BI47" s="275">
        <v>9</v>
      </c>
      <c r="BJ47" s="275">
        <v>22</v>
      </c>
      <c r="BK47" s="276">
        <v>48</v>
      </c>
      <c r="BL47" s="275">
        <v>17</v>
      </c>
      <c r="BM47" s="277">
        <v>31</v>
      </c>
      <c r="BN47" s="275">
        <v>45</v>
      </c>
      <c r="BO47" s="275">
        <v>21</v>
      </c>
      <c r="BP47" s="275">
        <v>24</v>
      </c>
    </row>
    <row r="48" spans="1:68" ht="12.75" customHeight="1">
      <c r="A48" s="258" t="s">
        <v>354</v>
      </c>
      <c r="B48" s="270"/>
      <c r="C48" s="260">
        <v>1032</v>
      </c>
      <c r="D48" s="260">
        <v>490</v>
      </c>
      <c r="E48" s="272">
        <v>542</v>
      </c>
      <c r="F48" s="260">
        <v>45</v>
      </c>
      <c r="G48" s="260">
        <v>24</v>
      </c>
      <c r="H48" s="272">
        <v>21</v>
      </c>
      <c r="I48" s="260">
        <v>37</v>
      </c>
      <c r="J48" s="260">
        <v>25</v>
      </c>
      <c r="K48" s="260">
        <v>12</v>
      </c>
      <c r="L48" s="271">
        <v>39</v>
      </c>
      <c r="M48" s="260">
        <v>20</v>
      </c>
      <c r="N48" s="272">
        <v>19</v>
      </c>
      <c r="O48" s="260">
        <v>51</v>
      </c>
      <c r="P48" s="260">
        <v>31</v>
      </c>
      <c r="Q48" s="260">
        <v>20</v>
      </c>
      <c r="R48" s="258" t="s">
        <v>354</v>
      </c>
      <c r="S48" s="270"/>
      <c r="T48" s="260">
        <v>48</v>
      </c>
      <c r="U48" s="260">
        <v>15</v>
      </c>
      <c r="V48" s="260">
        <v>33</v>
      </c>
      <c r="W48" s="271">
        <v>37</v>
      </c>
      <c r="X48" s="260">
        <v>16</v>
      </c>
      <c r="Y48" s="272">
        <v>21</v>
      </c>
      <c r="Z48" s="260">
        <v>45</v>
      </c>
      <c r="AA48" s="260">
        <v>22</v>
      </c>
      <c r="AB48" s="260">
        <v>23</v>
      </c>
      <c r="AC48" s="271">
        <v>65</v>
      </c>
      <c r="AD48" s="260">
        <v>30</v>
      </c>
      <c r="AE48" s="272">
        <v>35</v>
      </c>
      <c r="AF48" s="260">
        <v>74</v>
      </c>
      <c r="AG48" s="260">
        <v>35</v>
      </c>
      <c r="AH48" s="260">
        <v>39</v>
      </c>
      <c r="AI48" s="258" t="s">
        <v>354</v>
      </c>
      <c r="AJ48" s="270"/>
      <c r="AK48" s="260">
        <v>72</v>
      </c>
      <c r="AL48" s="260">
        <v>31</v>
      </c>
      <c r="AM48" s="260">
        <v>41</v>
      </c>
      <c r="AN48" s="271">
        <v>75</v>
      </c>
      <c r="AO48" s="260">
        <v>34</v>
      </c>
      <c r="AP48" s="272">
        <v>41</v>
      </c>
      <c r="AQ48" s="260">
        <v>87</v>
      </c>
      <c r="AR48" s="260">
        <v>47</v>
      </c>
      <c r="AS48" s="260">
        <v>40</v>
      </c>
      <c r="AT48" s="271">
        <v>53</v>
      </c>
      <c r="AU48" s="260">
        <v>25</v>
      </c>
      <c r="AV48" s="272">
        <v>28</v>
      </c>
      <c r="AW48" s="260">
        <v>60</v>
      </c>
      <c r="AX48" s="260">
        <v>29</v>
      </c>
      <c r="AY48" s="260">
        <v>31</v>
      </c>
      <c r="AZ48" s="258" t="s">
        <v>354</v>
      </c>
      <c r="BA48" s="270"/>
      <c r="BB48" s="260">
        <v>76</v>
      </c>
      <c r="BC48" s="260">
        <v>33</v>
      </c>
      <c r="BD48" s="260">
        <v>43</v>
      </c>
      <c r="BE48" s="271">
        <v>55</v>
      </c>
      <c r="BF48" s="260">
        <v>29</v>
      </c>
      <c r="BG48" s="272">
        <v>26</v>
      </c>
      <c r="BH48" s="260">
        <v>51</v>
      </c>
      <c r="BI48" s="260">
        <v>22</v>
      </c>
      <c r="BJ48" s="260">
        <v>29</v>
      </c>
      <c r="BK48" s="271">
        <v>38</v>
      </c>
      <c r="BL48" s="260">
        <v>12</v>
      </c>
      <c r="BM48" s="272">
        <v>26</v>
      </c>
      <c r="BN48" s="260">
        <v>24</v>
      </c>
      <c r="BO48" s="260">
        <v>10</v>
      </c>
      <c r="BP48" s="260">
        <v>14</v>
      </c>
    </row>
    <row r="49" spans="1:68" ht="12.75" customHeight="1">
      <c r="A49" s="258" t="s">
        <v>355</v>
      </c>
      <c r="B49" s="270"/>
      <c r="C49" s="260">
        <v>646</v>
      </c>
      <c r="D49" s="260">
        <v>302</v>
      </c>
      <c r="E49" s="272">
        <v>344</v>
      </c>
      <c r="F49" s="260">
        <v>23</v>
      </c>
      <c r="G49" s="260">
        <v>15</v>
      </c>
      <c r="H49" s="272">
        <v>8</v>
      </c>
      <c r="I49" s="260">
        <v>21</v>
      </c>
      <c r="J49" s="260">
        <v>10</v>
      </c>
      <c r="K49" s="260">
        <v>11</v>
      </c>
      <c r="L49" s="271">
        <v>30</v>
      </c>
      <c r="M49" s="260">
        <v>18</v>
      </c>
      <c r="N49" s="272">
        <v>12</v>
      </c>
      <c r="O49" s="260">
        <v>28</v>
      </c>
      <c r="P49" s="260">
        <v>16</v>
      </c>
      <c r="Q49" s="260">
        <v>12</v>
      </c>
      <c r="R49" s="258" t="s">
        <v>355</v>
      </c>
      <c r="S49" s="270"/>
      <c r="T49" s="260">
        <v>24</v>
      </c>
      <c r="U49" s="260">
        <v>11</v>
      </c>
      <c r="V49" s="260">
        <v>13</v>
      </c>
      <c r="W49" s="271">
        <v>20</v>
      </c>
      <c r="X49" s="260">
        <v>9</v>
      </c>
      <c r="Y49" s="272">
        <v>11</v>
      </c>
      <c r="Z49" s="260">
        <v>28</v>
      </c>
      <c r="AA49" s="260">
        <v>14</v>
      </c>
      <c r="AB49" s="260">
        <v>14</v>
      </c>
      <c r="AC49" s="271">
        <v>38</v>
      </c>
      <c r="AD49" s="260">
        <v>13</v>
      </c>
      <c r="AE49" s="272">
        <v>25</v>
      </c>
      <c r="AF49" s="260">
        <v>34</v>
      </c>
      <c r="AG49" s="260">
        <v>16</v>
      </c>
      <c r="AH49" s="260">
        <v>18</v>
      </c>
      <c r="AI49" s="258" t="s">
        <v>355</v>
      </c>
      <c r="AJ49" s="270"/>
      <c r="AK49" s="260">
        <v>56</v>
      </c>
      <c r="AL49" s="260">
        <v>24</v>
      </c>
      <c r="AM49" s="260">
        <v>32</v>
      </c>
      <c r="AN49" s="271">
        <v>58</v>
      </c>
      <c r="AO49" s="260">
        <v>28</v>
      </c>
      <c r="AP49" s="272">
        <v>30</v>
      </c>
      <c r="AQ49" s="260">
        <v>57</v>
      </c>
      <c r="AR49" s="260">
        <v>28</v>
      </c>
      <c r="AS49" s="260">
        <v>29</v>
      </c>
      <c r="AT49" s="271">
        <v>51</v>
      </c>
      <c r="AU49" s="260">
        <v>22</v>
      </c>
      <c r="AV49" s="272">
        <v>29</v>
      </c>
      <c r="AW49" s="260">
        <v>40</v>
      </c>
      <c r="AX49" s="260">
        <v>22</v>
      </c>
      <c r="AY49" s="260">
        <v>18</v>
      </c>
      <c r="AZ49" s="258" t="s">
        <v>355</v>
      </c>
      <c r="BA49" s="270"/>
      <c r="BB49" s="260">
        <v>43</v>
      </c>
      <c r="BC49" s="260">
        <v>18</v>
      </c>
      <c r="BD49" s="260">
        <v>25</v>
      </c>
      <c r="BE49" s="271">
        <v>35</v>
      </c>
      <c r="BF49" s="260">
        <v>14</v>
      </c>
      <c r="BG49" s="272">
        <v>21</v>
      </c>
      <c r="BH49" s="260">
        <v>22</v>
      </c>
      <c r="BI49" s="260">
        <v>7</v>
      </c>
      <c r="BJ49" s="260">
        <v>15</v>
      </c>
      <c r="BK49" s="271">
        <v>18</v>
      </c>
      <c r="BL49" s="260">
        <v>8</v>
      </c>
      <c r="BM49" s="272">
        <v>10</v>
      </c>
      <c r="BN49" s="260">
        <v>20</v>
      </c>
      <c r="BO49" s="260">
        <v>9</v>
      </c>
      <c r="BP49" s="260">
        <v>11</v>
      </c>
    </row>
    <row r="50" spans="1:68" ht="12.75" customHeight="1">
      <c r="A50" s="258" t="s">
        <v>356</v>
      </c>
      <c r="B50" s="270"/>
      <c r="C50" s="260">
        <v>3799</v>
      </c>
      <c r="D50" s="260">
        <v>1759</v>
      </c>
      <c r="E50" s="272">
        <v>2040</v>
      </c>
      <c r="F50" s="260">
        <v>148</v>
      </c>
      <c r="G50" s="260">
        <v>72</v>
      </c>
      <c r="H50" s="272">
        <v>76</v>
      </c>
      <c r="I50" s="260">
        <v>196</v>
      </c>
      <c r="J50" s="260">
        <v>108</v>
      </c>
      <c r="K50" s="260">
        <v>88</v>
      </c>
      <c r="L50" s="271">
        <v>210</v>
      </c>
      <c r="M50" s="260">
        <v>91</v>
      </c>
      <c r="N50" s="272">
        <v>119</v>
      </c>
      <c r="O50" s="260">
        <v>211</v>
      </c>
      <c r="P50" s="260">
        <v>111</v>
      </c>
      <c r="Q50" s="260">
        <v>100</v>
      </c>
      <c r="R50" s="258" t="s">
        <v>356</v>
      </c>
      <c r="S50" s="270"/>
      <c r="T50" s="260">
        <v>159</v>
      </c>
      <c r="U50" s="260">
        <v>99</v>
      </c>
      <c r="V50" s="260">
        <v>60</v>
      </c>
      <c r="W50" s="271">
        <v>109</v>
      </c>
      <c r="X50" s="260">
        <v>56</v>
      </c>
      <c r="Y50" s="272">
        <v>53</v>
      </c>
      <c r="Z50" s="260">
        <v>185</v>
      </c>
      <c r="AA50" s="260">
        <v>90</v>
      </c>
      <c r="AB50" s="260">
        <v>95</v>
      </c>
      <c r="AC50" s="271">
        <v>222</v>
      </c>
      <c r="AD50" s="260">
        <v>110</v>
      </c>
      <c r="AE50" s="272">
        <v>112</v>
      </c>
      <c r="AF50" s="260">
        <v>305</v>
      </c>
      <c r="AG50" s="260">
        <v>150</v>
      </c>
      <c r="AH50" s="260">
        <v>155</v>
      </c>
      <c r="AI50" s="258" t="s">
        <v>356</v>
      </c>
      <c r="AJ50" s="270"/>
      <c r="AK50" s="260">
        <v>364</v>
      </c>
      <c r="AL50" s="260">
        <v>158</v>
      </c>
      <c r="AM50" s="260">
        <v>206</v>
      </c>
      <c r="AN50" s="271">
        <v>260</v>
      </c>
      <c r="AO50" s="260">
        <v>130</v>
      </c>
      <c r="AP50" s="272">
        <v>130</v>
      </c>
      <c r="AQ50" s="260">
        <v>195</v>
      </c>
      <c r="AR50" s="260">
        <v>75</v>
      </c>
      <c r="AS50" s="260">
        <v>120</v>
      </c>
      <c r="AT50" s="271">
        <v>181</v>
      </c>
      <c r="AU50" s="260">
        <v>76</v>
      </c>
      <c r="AV50" s="272">
        <v>105</v>
      </c>
      <c r="AW50" s="260">
        <v>212</v>
      </c>
      <c r="AX50" s="260">
        <v>105</v>
      </c>
      <c r="AY50" s="260">
        <v>107</v>
      </c>
      <c r="AZ50" s="258" t="s">
        <v>356</v>
      </c>
      <c r="BA50" s="270"/>
      <c r="BB50" s="260">
        <v>276</v>
      </c>
      <c r="BC50" s="260">
        <v>110</v>
      </c>
      <c r="BD50" s="260">
        <v>166</v>
      </c>
      <c r="BE50" s="271">
        <v>231</v>
      </c>
      <c r="BF50" s="260">
        <v>102</v>
      </c>
      <c r="BG50" s="272">
        <v>129</v>
      </c>
      <c r="BH50" s="260">
        <v>168</v>
      </c>
      <c r="BI50" s="260">
        <v>57</v>
      </c>
      <c r="BJ50" s="260">
        <v>111</v>
      </c>
      <c r="BK50" s="271">
        <v>146</v>
      </c>
      <c r="BL50" s="260">
        <v>53</v>
      </c>
      <c r="BM50" s="272">
        <v>93</v>
      </c>
      <c r="BN50" s="260">
        <v>21</v>
      </c>
      <c r="BO50" s="260">
        <v>6</v>
      </c>
      <c r="BP50" s="260">
        <v>15</v>
      </c>
    </row>
    <row r="51" spans="1:68" ht="12.75" customHeight="1">
      <c r="A51" s="258" t="s">
        <v>357</v>
      </c>
      <c r="B51" s="270"/>
      <c r="C51" s="260">
        <v>2516</v>
      </c>
      <c r="D51" s="260">
        <v>1121</v>
      </c>
      <c r="E51" s="272">
        <v>1395</v>
      </c>
      <c r="F51" s="260">
        <v>94</v>
      </c>
      <c r="G51" s="260">
        <v>42</v>
      </c>
      <c r="H51" s="272">
        <v>52</v>
      </c>
      <c r="I51" s="260">
        <v>124</v>
      </c>
      <c r="J51" s="260">
        <v>69</v>
      </c>
      <c r="K51" s="260">
        <v>55</v>
      </c>
      <c r="L51" s="271">
        <v>133</v>
      </c>
      <c r="M51" s="260">
        <v>63</v>
      </c>
      <c r="N51" s="272">
        <v>70</v>
      </c>
      <c r="O51" s="260">
        <v>134</v>
      </c>
      <c r="P51" s="260">
        <v>68</v>
      </c>
      <c r="Q51" s="260">
        <v>66</v>
      </c>
      <c r="R51" s="258" t="s">
        <v>357</v>
      </c>
      <c r="S51" s="270"/>
      <c r="T51" s="260">
        <v>86</v>
      </c>
      <c r="U51" s="260">
        <v>34</v>
      </c>
      <c r="V51" s="260">
        <v>52</v>
      </c>
      <c r="W51" s="271">
        <v>66</v>
      </c>
      <c r="X51" s="260">
        <v>26</v>
      </c>
      <c r="Y51" s="272">
        <v>40</v>
      </c>
      <c r="Z51" s="260">
        <v>105</v>
      </c>
      <c r="AA51" s="260">
        <v>45</v>
      </c>
      <c r="AB51" s="260">
        <v>60</v>
      </c>
      <c r="AC51" s="271">
        <v>149</v>
      </c>
      <c r="AD51" s="260">
        <v>72</v>
      </c>
      <c r="AE51" s="272">
        <v>77</v>
      </c>
      <c r="AF51" s="260">
        <v>150</v>
      </c>
      <c r="AG51" s="260">
        <v>71</v>
      </c>
      <c r="AH51" s="260">
        <v>79</v>
      </c>
      <c r="AI51" s="258" t="s">
        <v>357</v>
      </c>
      <c r="AJ51" s="270"/>
      <c r="AK51" s="260">
        <v>289</v>
      </c>
      <c r="AL51" s="260">
        <v>141</v>
      </c>
      <c r="AM51" s="260">
        <v>148</v>
      </c>
      <c r="AN51" s="271">
        <v>218</v>
      </c>
      <c r="AO51" s="260">
        <v>117</v>
      </c>
      <c r="AP51" s="272">
        <v>101</v>
      </c>
      <c r="AQ51" s="260">
        <v>173</v>
      </c>
      <c r="AR51" s="260">
        <v>81</v>
      </c>
      <c r="AS51" s="260">
        <v>92</v>
      </c>
      <c r="AT51" s="271">
        <v>125</v>
      </c>
      <c r="AU51" s="260">
        <v>51</v>
      </c>
      <c r="AV51" s="272">
        <v>74</v>
      </c>
      <c r="AW51" s="260">
        <v>113</v>
      </c>
      <c r="AX51" s="260">
        <v>55</v>
      </c>
      <c r="AY51" s="260">
        <v>58</v>
      </c>
      <c r="AZ51" s="258" t="s">
        <v>357</v>
      </c>
      <c r="BA51" s="270"/>
      <c r="BB51" s="260">
        <v>147</v>
      </c>
      <c r="BC51" s="260">
        <v>59</v>
      </c>
      <c r="BD51" s="260">
        <v>88</v>
      </c>
      <c r="BE51" s="271">
        <v>105</v>
      </c>
      <c r="BF51" s="260">
        <v>40</v>
      </c>
      <c r="BG51" s="272">
        <v>65</v>
      </c>
      <c r="BH51" s="260">
        <v>83</v>
      </c>
      <c r="BI51" s="260">
        <v>31</v>
      </c>
      <c r="BJ51" s="260">
        <v>52</v>
      </c>
      <c r="BK51" s="271">
        <v>185</v>
      </c>
      <c r="BL51" s="260">
        <v>41</v>
      </c>
      <c r="BM51" s="272">
        <v>144</v>
      </c>
      <c r="BN51" s="260">
        <v>37</v>
      </c>
      <c r="BO51" s="260">
        <v>15</v>
      </c>
      <c r="BP51" s="260">
        <v>22</v>
      </c>
    </row>
    <row r="52" spans="1:68" ht="12.75" customHeight="1">
      <c r="A52" s="273" t="s">
        <v>358</v>
      </c>
      <c r="B52" s="274"/>
      <c r="C52" s="275">
        <v>2131</v>
      </c>
      <c r="D52" s="275">
        <v>1000</v>
      </c>
      <c r="E52" s="277">
        <v>1131</v>
      </c>
      <c r="F52" s="275">
        <v>107</v>
      </c>
      <c r="G52" s="275">
        <v>47</v>
      </c>
      <c r="H52" s="277">
        <v>60</v>
      </c>
      <c r="I52" s="275">
        <v>131</v>
      </c>
      <c r="J52" s="275">
        <v>64</v>
      </c>
      <c r="K52" s="275">
        <v>67</v>
      </c>
      <c r="L52" s="276">
        <v>123</v>
      </c>
      <c r="M52" s="275">
        <v>65</v>
      </c>
      <c r="N52" s="277">
        <v>58</v>
      </c>
      <c r="O52" s="275">
        <v>112</v>
      </c>
      <c r="P52" s="275">
        <v>63</v>
      </c>
      <c r="Q52" s="275">
        <v>49</v>
      </c>
      <c r="R52" s="273" t="s">
        <v>358</v>
      </c>
      <c r="S52" s="274"/>
      <c r="T52" s="275">
        <v>103</v>
      </c>
      <c r="U52" s="275">
        <v>59</v>
      </c>
      <c r="V52" s="275">
        <v>44</v>
      </c>
      <c r="W52" s="276">
        <v>52</v>
      </c>
      <c r="X52" s="275">
        <v>24</v>
      </c>
      <c r="Y52" s="277">
        <v>28</v>
      </c>
      <c r="Z52" s="275">
        <v>118</v>
      </c>
      <c r="AA52" s="275">
        <v>49</v>
      </c>
      <c r="AB52" s="275">
        <v>69</v>
      </c>
      <c r="AC52" s="276">
        <v>147</v>
      </c>
      <c r="AD52" s="275">
        <v>73</v>
      </c>
      <c r="AE52" s="277">
        <v>74</v>
      </c>
      <c r="AF52" s="275">
        <v>162</v>
      </c>
      <c r="AG52" s="275">
        <v>65</v>
      </c>
      <c r="AH52" s="275">
        <v>97</v>
      </c>
      <c r="AI52" s="273" t="s">
        <v>358</v>
      </c>
      <c r="AJ52" s="274"/>
      <c r="AK52" s="275">
        <v>184</v>
      </c>
      <c r="AL52" s="275">
        <v>98</v>
      </c>
      <c r="AM52" s="275">
        <v>86</v>
      </c>
      <c r="AN52" s="276">
        <v>123</v>
      </c>
      <c r="AO52" s="275">
        <v>52</v>
      </c>
      <c r="AP52" s="277">
        <v>71</v>
      </c>
      <c r="AQ52" s="275">
        <v>110</v>
      </c>
      <c r="AR52" s="275">
        <v>50</v>
      </c>
      <c r="AS52" s="275">
        <v>60</v>
      </c>
      <c r="AT52" s="276">
        <v>88</v>
      </c>
      <c r="AU52" s="275">
        <v>38</v>
      </c>
      <c r="AV52" s="277">
        <v>50</v>
      </c>
      <c r="AW52" s="275">
        <v>113</v>
      </c>
      <c r="AX52" s="275">
        <v>51</v>
      </c>
      <c r="AY52" s="275">
        <v>62</v>
      </c>
      <c r="AZ52" s="273" t="s">
        <v>358</v>
      </c>
      <c r="BA52" s="274"/>
      <c r="BB52" s="275">
        <v>144</v>
      </c>
      <c r="BC52" s="275">
        <v>61</v>
      </c>
      <c r="BD52" s="275">
        <v>83</v>
      </c>
      <c r="BE52" s="276">
        <v>127</v>
      </c>
      <c r="BF52" s="275">
        <v>59</v>
      </c>
      <c r="BG52" s="277">
        <v>68</v>
      </c>
      <c r="BH52" s="275">
        <v>82</v>
      </c>
      <c r="BI52" s="275">
        <v>36</v>
      </c>
      <c r="BJ52" s="275">
        <v>46</v>
      </c>
      <c r="BK52" s="276">
        <v>69</v>
      </c>
      <c r="BL52" s="275">
        <v>32</v>
      </c>
      <c r="BM52" s="277">
        <v>37</v>
      </c>
      <c r="BN52" s="275">
        <v>36</v>
      </c>
      <c r="BO52" s="275">
        <v>14</v>
      </c>
      <c r="BP52" s="275">
        <v>22</v>
      </c>
    </row>
    <row r="53" spans="1:68" ht="12.75" customHeight="1">
      <c r="A53" s="258" t="s">
        <v>359</v>
      </c>
      <c r="B53" s="270"/>
      <c r="C53" s="260">
        <v>2656</v>
      </c>
      <c r="D53" s="260">
        <v>1276</v>
      </c>
      <c r="E53" s="272">
        <v>1380</v>
      </c>
      <c r="F53" s="260">
        <v>91</v>
      </c>
      <c r="G53" s="260">
        <v>48</v>
      </c>
      <c r="H53" s="272">
        <v>43</v>
      </c>
      <c r="I53" s="260">
        <v>92</v>
      </c>
      <c r="J53" s="260">
        <v>50</v>
      </c>
      <c r="K53" s="260">
        <v>42</v>
      </c>
      <c r="L53" s="271">
        <v>137</v>
      </c>
      <c r="M53" s="260">
        <v>76</v>
      </c>
      <c r="N53" s="272">
        <v>61</v>
      </c>
      <c r="O53" s="260">
        <v>148</v>
      </c>
      <c r="P53" s="260">
        <v>91</v>
      </c>
      <c r="Q53" s="260">
        <v>57</v>
      </c>
      <c r="R53" s="258" t="s">
        <v>359</v>
      </c>
      <c r="S53" s="270"/>
      <c r="T53" s="260">
        <v>142</v>
      </c>
      <c r="U53" s="260">
        <v>83</v>
      </c>
      <c r="V53" s="260">
        <v>59</v>
      </c>
      <c r="W53" s="271">
        <v>129</v>
      </c>
      <c r="X53" s="260">
        <v>81</v>
      </c>
      <c r="Y53" s="272">
        <v>48</v>
      </c>
      <c r="Z53" s="260">
        <v>89</v>
      </c>
      <c r="AA53" s="260">
        <v>36</v>
      </c>
      <c r="AB53" s="260">
        <v>53</v>
      </c>
      <c r="AC53" s="271">
        <v>138</v>
      </c>
      <c r="AD53" s="260">
        <v>67</v>
      </c>
      <c r="AE53" s="272">
        <v>71</v>
      </c>
      <c r="AF53" s="260">
        <v>187</v>
      </c>
      <c r="AG53" s="260">
        <v>83</v>
      </c>
      <c r="AH53" s="260">
        <v>104</v>
      </c>
      <c r="AI53" s="258" t="s">
        <v>359</v>
      </c>
      <c r="AJ53" s="270"/>
      <c r="AK53" s="260">
        <v>257</v>
      </c>
      <c r="AL53" s="260">
        <v>115</v>
      </c>
      <c r="AM53" s="260">
        <v>142</v>
      </c>
      <c r="AN53" s="271">
        <v>222</v>
      </c>
      <c r="AO53" s="260">
        <v>104</v>
      </c>
      <c r="AP53" s="272">
        <v>118</v>
      </c>
      <c r="AQ53" s="260">
        <v>199</v>
      </c>
      <c r="AR53" s="260">
        <v>87</v>
      </c>
      <c r="AS53" s="260">
        <v>112</v>
      </c>
      <c r="AT53" s="271">
        <v>173</v>
      </c>
      <c r="AU53" s="260">
        <v>84</v>
      </c>
      <c r="AV53" s="272">
        <v>89</v>
      </c>
      <c r="AW53" s="260">
        <v>153</v>
      </c>
      <c r="AX53" s="260">
        <v>70</v>
      </c>
      <c r="AY53" s="260">
        <v>83</v>
      </c>
      <c r="AZ53" s="258" t="s">
        <v>359</v>
      </c>
      <c r="BA53" s="270"/>
      <c r="BB53" s="260">
        <v>168</v>
      </c>
      <c r="BC53" s="260">
        <v>68</v>
      </c>
      <c r="BD53" s="260">
        <v>100</v>
      </c>
      <c r="BE53" s="271">
        <v>110</v>
      </c>
      <c r="BF53" s="260">
        <v>52</v>
      </c>
      <c r="BG53" s="272">
        <v>58</v>
      </c>
      <c r="BH53" s="260">
        <v>104</v>
      </c>
      <c r="BI53" s="260">
        <v>40</v>
      </c>
      <c r="BJ53" s="260">
        <v>64</v>
      </c>
      <c r="BK53" s="271">
        <v>89</v>
      </c>
      <c r="BL53" s="260">
        <v>32</v>
      </c>
      <c r="BM53" s="272">
        <v>57</v>
      </c>
      <c r="BN53" s="260">
        <v>28</v>
      </c>
      <c r="BO53" s="260">
        <v>9</v>
      </c>
      <c r="BP53" s="260">
        <v>19</v>
      </c>
    </row>
    <row r="54" spans="1:68" ht="12.75" customHeight="1">
      <c r="A54" s="258" t="s">
        <v>360</v>
      </c>
      <c r="B54" s="270"/>
      <c r="C54" s="260">
        <v>1897</v>
      </c>
      <c r="D54" s="260">
        <v>852</v>
      </c>
      <c r="E54" s="272">
        <v>1045</v>
      </c>
      <c r="F54" s="260">
        <v>78</v>
      </c>
      <c r="G54" s="260">
        <v>40</v>
      </c>
      <c r="H54" s="272">
        <v>38</v>
      </c>
      <c r="I54" s="260">
        <v>92</v>
      </c>
      <c r="J54" s="260">
        <v>46</v>
      </c>
      <c r="K54" s="260">
        <v>46</v>
      </c>
      <c r="L54" s="271">
        <v>100</v>
      </c>
      <c r="M54" s="260">
        <v>61</v>
      </c>
      <c r="N54" s="272">
        <v>39</v>
      </c>
      <c r="O54" s="260">
        <v>108</v>
      </c>
      <c r="P54" s="260">
        <v>47</v>
      </c>
      <c r="Q54" s="260">
        <v>61</v>
      </c>
      <c r="R54" s="258" t="s">
        <v>360</v>
      </c>
      <c r="S54" s="270"/>
      <c r="T54" s="260">
        <v>66</v>
      </c>
      <c r="U54" s="260">
        <v>30</v>
      </c>
      <c r="V54" s="260">
        <v>36</v>
      </c>
      <c r="W54" s="271">
        <v>52</v>
      </c>
      <c r="X54" s="260">
        <v>19</v>
      </c>
      <c r="Y54" s="272">
        <v>33</v>
      </c>
      <c r="Z54" s="260">
        <v>75</v>
      </c>
      <c r="AA54" s="260">
        <v>37</v>
      </c>
      <c r="AB54" s="260">
        <v>38</v>
      </c>
      <c r="AC54" s="271">
        <v>84</v>
      </c>
      <c r="AD54" s="260">
        <v>37</v>
      </c>
      <c r="AE54" s="272">
        <v>47</v>
      </c>
      <c r="AF54" s="260">
        <v>138</v>
      </c>
      <c r="AG54" s="260">
        <v>63</v>
      </c>
      <c r="AH54" s="260">
        <v>75</v>
      </c>
      <c r="AI54" s="258" t="s">
        <v>360</v>
      </c>
      <c r="AJ54" s="270"/>
      <c r="AK54" s="260">
        <v>187</v>
      </c>
      <c r="AL54" s="260">
        <v>78</v>
      </c>
      <c r="AM54" s="260">
        <v>109</v>
      </c>
      <c r="AN54" s="271">
        <v>147</v>
      </c>
      <c r="AO54" s="260">
        <v>74</v>
      </c>
      <c r="AP54" s="272">
        <v>73</v>
      </c>
      <c r="AQ54" s="260">
        <v>149</v>
      </c>
      <c r="AR54" s="260">
        <v>65</v>
      </c>
      <c r="AS54" s="260">
        <v>84</v>
      </c>
      <c r="AT54" s="271">
        <v>110</v>
      </c>
      <c r="AU54" s="260">
        <v>49</v>
      </c>
      <c r="AV54" s="272">
        <v>61</v>
      </c>
      <c r="AW54" s="260">
        <v>121</v>
      </c>
      <c r="AX54" s="260">
        <v>54</v>
      </c>
      <c r="AY54" s="260">
        <v>67</v>
      </c>
      <c r="AZ54" s="258" t="s">
        <v>360</v>
      </c>
      <c r="BA54" s="270"/>
      <c r="BB54" s="260">
        <v>129</v>
      </c>
      <c r="BC54" s="260">
        <v>53</v>
      </c>
      <c r="BD54" s="260">
        <v>76</v>
      </c>
      <c r="BE54" s="271">
        <v>93</v>
      </c>
      <c r="BF54" s="260">
        <v>43</v>
      </c>
      <c r="BG54" s="272">
        <v>50</v>
      </c>
      <c r="BH54" s="260">
        <v>55</v>
      </c>
      <c r="BI54" s="260">
        <v>19</v>
      </c>
      <c r="BJ54" s="260">
        <v>36</v>
      </c>
      <c r="BK54" s="271">
        <v>84</v>
      </c>
      <c r="BL54" s="260">
        <v>29</v>
      </c>
      <c r="BM54" s="272">
        <v>55</v>
      </c>
      <c r="BN54" s="260">
        <v>29</v>
      </c>
      <c r="BO54" s="260">
        <v>8</v>
      </c>
      <c r="BP54" s="260">
        <v>21</v>
      </c>
    </row>
    <row r="55" spans="1:68" ht="12.75" customHeight="1">
      <c r="A55" s="258" t="s">
        <v>361</v>
      </c>
      <c r="B55" s="270"/>
      <c r="C55" s="260">
        <v>2083</v>
      </c>
      <c r="D55" s="260">
        <v>975</v>
      </c>
      <c r="E55" s="272">
        <v>1108</v>
      </c>
      <c r="F55" s="260">
        <v>58</v>
      </c>
      <c r="G55" s="260">
        <v>32</v>
      </c>
      <c r="H55" s="272">
        <v>26</v>
      </c>
      <c r="I55" s="260">
        <v>89</v>
      </c>
      <c r="J55" s="260">
        <v>41</v>
      </c>
      <c r="K55" s="260">
        <v>48</v>
      </c>
      <c r="L55" s="271">
        <v>85</v>
      </c>
      <c r="M55" s="260">
        <v>43</v>
      </c>
      <c r="N55" s="272">
        <v>42</v>
      </c>
      <c r="O55" s="260">
        <v>98</v>
      </c>
      <c r="P55" s="260">
        <v>54</v>
      </c>
      <c r="Q55" s="260">
        <v>44</v>
      </c>
      <c r="R55" s="258" t="s">
        <v>361</v>
      </c>
      <c r="S55" s="270"/>
      <c r="T55" s="260">
        <v>167</v>
      </c>
      <c r="U55" s="260">
        <v>90</v>
      </c>
      <c r="V55" s="260">
        <v>77</v>
      </c>
      <c r="W55" s="271">
        <v>134</v>
      </c>
      <c r="X55" s="260">
        <v>77</v>
      </c>
      <c r="Y55" s="272">
        <v>57</v>
      </c>
      <c r="Z55" s="260">
        <v>64</v>
      </c>
      <c r="AA55" s="260">
        <v>31</v>
      </c>
      <c r="AB55" s="260">
        <v>33</v>
      </c>
      <c r="AC55" s="271">
        <v>94</v>
      </c>
      <c r="AD55" s="260">
        <v>41</v>
      </c>
      <c r="AE55" s="272">
        <v>53</v>
      </c>
      <c r="AF55" s="260">
        <v>121</v>
      </c>
      <c r="AG55" s="260">
        <v>56</v>
      </c>
      <c r="AH55" s="260">
        <v>65</v>
      </c>
      <c r="AI55" s="258" t="s">
        <v>361</v>
      </c>
      <c r="AJ55" s="270"/>
      <c r="AK55" s="260">
        <v>168</v>
      </c>
      <c r="AL55" s="260">
        <v>73</v>
      </c>
      <c r="AM55" s="260">
        <v>95</v>
      </c>
      <c r="AN55" s="271">
        <v>178</v>
      </c>
      <c r="AO55" s="260">
        <v>82</v>
      </c>
      <c r="AP55" s="272">
        <v>96</v>
      </c>
      <c r="AQ55" s="260">
        <v>149</v>
      </c>
      <c r="AR55" s="260">
        <v>69</v>
      </c>
      <c r="AS55" s="260">
        <v>80</v>
      </c>
      <c r="AT55" s="271">
        <v>113</v>
      </c>
      <c r="AU55" s="260">
        <v>47</v>
      </c>
      <c r="AV55" s="272">
        <v>66</v>
      </c>
      <c r="AW55" s="260">
        <v>136</v>
      </c>
      <c r="AX55" s="260">
        <v>61</v>
      </c>
      <c r="AY55" s="260">
        <v>75</v>
      </c>
      <c r="AZ55" s="258" t="s">
        <v>361</v>
      </c>
      <c r="BA55" s="270"/>
      <c r="BB55" s="260">
        <v>154</v>
      </c>
      <c r="BC55" s="260">
        <v>74</v>
      </c>
      <c r="BD55" s="260">
        <v>80</v>
      </c>
      <c r="BE55" s="271">
        <v>96</v>
      </c>
      <c r="BF55" s="260">
        <v>40</v>
      </c>
      <c r="BG55" s="272">
        <v>56</v>
      </c>
      <c r="BH55" s="260">
        <v>68</v>
      </c>
      <c r="BI55" s="260">
        <v>23</v>
      </c>
      <c r="BJ55" s="260">
        <v>45</v>
      </c>
      <c r="BK55" s="271">
        <v>89</v>
      </c>
      <c r="BL55" s="260">
        <v>31</v>
      </c>
      <c r="BM55" s="272">
        <v>58</v>
      </c>
      <c r="BN55" s="260">
        <v>22</v>
      </c>
      <c r="BO55" s="260">
        <v>10</v>
      </c>
      <c r="BP55" s="260">
        <v>12</v>
      </c>
    </row>
    <row r="56" spans="1:68" ht="12.75" customHeight="1">
      <c r="A56" s="258" t="s">
        <v>362</v>
      </c>
      <c r="B56" s="270"/>
      <c r="C56" s="260">
        <v>1034</v>
      </c>
      <c r="D56" s="260">
        <v>459</v>
      </c>
      <c r="E56" s="272">
        <v>575</v>
      </c>
      <c r="F56" s="260">
        <v>35</v>
      </c>
      <c r="G56" s="260">
        <v>20</v>
      </c>
      <c r="H56" s="272">
        <v>15</v>
      </c>
      <c r="I56" s="260">
        <v>34</v>
      </c>
      <c r="J56" s="260">
        <v>16</v>
      </c>
      <c r="K56" s="260">
        <v>18</v>
      </c>
      <c r="L56" s="271">
        <v>32</v>
      </c>
      <c r="M56" s="260">
        <v>17</v>
      </c>
      <c r="N56" s="272">
        <v>15</v>
      </c>
      <c r="O56" s="260">
        <v>40</v>
      </c>
      <c r="P56" s="260">
        <v>19</v>
      </c>
      <c r="Q56" s="260">
        <v>21</v>
      </c>
      <c r="R56" s="258" t="s">
        <v>362</v>
      </c>
      <c r="S56" s="270"/>
      <c r="T56" s="260">
        <v>57</v>
      </c>
      <c r="U56" s="260">
        <v>19</v>
      </c>
      <c r="V56" s="260">
        <v>38</v>
      </c>
      <c r="W56" s="271">
        <v>40</v>
      </c>
      <c r="X56" s="260">
        <v>11</v>
      </c>
      <c r="Y56" s="272">
        <v>29</v>
      </c>
      <c r="Z56" s="260">
        <v>40</v>
      </c>
      <c r="AA56" s="260">
        <v>19</v>
      </c>
      <c r="AB56" s="260">
        <v>21</v>
      </c>
      <c r="AC56" s="271">
        <v>52</v>
      </c>
      <c r="AD56" s="260">
        <v>21</v>
      </c>
      <c r="AE56" s="272">
        <v>31</v>
      </c>
      <c r="AF56" s="260">
        <v>50</v>
      </c>
      <c r="AG56" s="260">
        <v>20</v>
      </c>
      <c r="AH56" s="260">
        <v>30</v>
      </c>
      <c r="AI56" s="258" t="s">
        <v>362</v>
      </c>
      <c r="AJ56" s="270"/>
      <c r="AK56" s="260">
        <v>79</v>
      </c>
      <c r="AL56" s="260">
        <v>35</v>
      </c>
      <c r="AM56" s="260">
        <v>44</v>
      </c>
      <c r="AN56" s="271">
        <v>86</v>
      </c>
      <c r="AO56" s="260">
        <v>38</v>
      </c>
      <c r="AP56" s="272">
        <v>48</v>
      </c>
      <c r="AQ56" s="260">
        <v>72</v>
      </c>
      <c r="AR56" s="260">
        <v>35</v>
      </c>
      <c r="AS56" s="260">
        <v>37</v>
      </c>
      <c r="AT56" s="271">
        <v>64</v>
      </c>
      <c r="AU56" s="260">
        <v>29</v>
      </c>
      <c r="AV56" s="272">
        <v>35</v>
      </c>
      <c r="AW56" s="260">
        <v>74</v>
      </c>
      <c r="AX56" s="260">
        <v>37</v>
      </c>
      <c r="AY56" s="260">
        <v>37</v>
      </c>
      <c r="AZ56" s="258" t="s">
        <v>362</v>
      </c>
      <c r="BA56" s="270"/>
      <c r="BB56" s="260">
        <v>94</v>
      </c>
      <c r="BC56" s="260">
        <v>43</v>
      </c>
      <c r="BD56" s="260">
        <v>51</v>
      </c>
      <c r="BE56" s="271">
        <v>73</v>
      </c>
      <c r="BF56" s="260">
        <v>36</v>
      </c>
      <c r="BG56" s="272">
        <v>37</v>
      </c>
      <c r="BH56" s="260">
        <v>44</v>
      </c>
      <c r="BI56" s="260">
        <v>20</v>
      </c>
      <c r="BJ56" s="260">
        <v>24</v>
      </c>
      <c r="BK56" s="271">
        <v>49</v>
      </c>
      <c r="BL56" s="260">
        <v>15</v>
      </c>
      <c r="BM56" s="272">
        <v>34</v>
      </c>
      <c r="BN56" s="260">
        <v>19</v>
      </c>
      <c r="BO56" s="260">
        <v>9</v>
      </c>
      <c r="BP56" s="260">
        <v>10</v>
      </c>
    </row>
    <row r="57" spans="1:68" ht="12.75" customHeight="1">
      <c r="A57" s="273" t="s">
        <v>363</v>
      </c>
      <c r="B57" s="274"/>
      <c r="C57" s="275">
        <v>1456</v>
      </c>
      <c r="D57" s="275">
        <v>673</v>
      </c>
      <c r="E57" s="277">
        <v>783</v>
      </c>
      <c r="F57" s="275">
        <v>51</v>
      </c>
      <c r="G57" s="275">
        <v>24</v>
      </c>
      <c r="H57" s="277">
        <v>27</v>
      </c>
      <c r="I57" s="275">
        <v>52</v>
      </c>
      <c r="J57" s="275">
        <v>34</v>
      </c>
      <c r="K57" s="275">
        <v>18</v>
      </c>
      <c r="L57" s="276">
        <v>67</v>
      </c>
      <c r="M57" s="275">
        <v>30</v>
      </c>
      <c r="N57" s="277">
        <v>37</v>
      </c>
      <c r="O57" s="275">
        <v>84</v>
      </c>
      <c r="P57" s="275">
        <v>46</v>
      </c>
      <c r="Q57" s="275">
        <v>38</v>
      </c>
      <c r="R57" s="273" t="s">
        <v>363</v>
      </c>
      <c r="S57" s="274"/>
      <c r="T57" s="275">
        <v>61</v>
      </c>
      <c r="U57" s="275">
        <v>31</v>
      </c>
      <c r="V57" s="275">
        <v>30</v>
      </c>
      <c r="W57" s="276">
        <v>49</v>
      </c>
      <c r="X57" s="275">
        <v>17</v>
      </c>
      <c r="Y57" s="277">
        <v>32</v>
      </c>
      <c r="Z57" s="275">
        <v>65</v>
      </c>
      <c r="AA57" s="275">
        <v>32</v>
      </c>
      <c r="AB57" s="275">
        <v>33</v>
      </c>
      <c r="AC57" s="276">
        <v>84</v>
      </c>
      <c r="AD57" s="275">
        <v>36</v>
      </c>
      <c r="AE57" s="277">
        <v>48</v>
      </c>
      <c r="AF57" s="275">
        <v>82</v>
      </c>
      <c r="AG57" s="275">
        <v>35</v>
      </c>
      <c r="AH57" s="275">
        <v>47</v>
      </c>
      <c r="AI57" s="273" t="s">
        <v>363</v>
      </c>
      <c r="AJ57" s="274"/>
      <c r="AK57" s="275">
        <v>84</v>
      </c>
      <c r="AL57" s="275">
        <v>35</v>
      </c>
      <c r="AM57" s="275">
        <v>49</v>
      </c>
      <c r="AN57" s="276">
        <v>98</v>
      </c>
      <c r="AO57" s="275">
        <v>49</v>
      </c>
      <c r="AP57" s="277">
        <v>49</v>
      </c>
      <c r="AQ57" s="275">
        <v>135</v>
      </c>
      <c r="AR57" s="275">
        <v>55</v>
      </c>
      <c r="AS57" s="275">
        <v>80</v>
      </c>
      <c r="AT57" s="276">
        <v>142</v>
      </c>
      <c r="AU57" s="275">
        <v>52</v>
      </c>
      <c r="AV57" s="277">
        <v>90</v>
      </c>
      <c r="AW57" s="275">
        <v>110</v>
      </c>
      <c r="AX57" s="275">
        <v>57</v>
      </c>
      <c r="AY57" s="275">
        <v>53</v>
      </c>
      <c r="AZ57" s="273" t="s">
        <v>363</v>
      </c>
      <c r="BA57" s="274"/>
      <c r="BB57" s="275">
        <v>122</v>
      </c>
      <c r="BC57" s="275">
        <v>60</v>
      </c>
      <c r="BD57" s="275">
        <v>62</v>
      </c>
      <c r="BE57" s="276">
        <v>75</v>
      </c>
      <c r="BF57" s="275">
        <v>43</v>
      </c>
      <c r="BG57" s="277">
        <v>32</v>
      </c>
      <c r="BH57" s="275">
        <v>50</v>
      </c>
      <c r="BI57" s="275">
        <v>23</v>
      </c>
      <c r="BJ57" s="275">
        <v>27</v>
      </c>
      <c r="BK57" s="276">
        <v>35</v>
      </c>
      <c r="BL57" s="275">
        <v>11</v>
      </c>
      <c r="BM57" s="277">
        <v>24</v>
      </c>
      <c r="BN57" s="275">
        <v>10</v>
      </c>
      <c r="BO57" s="275">
        <v>3</v>
      </c>
      <c r="BP57" s="275">
        <v>7</v>
      </c>
    </row>
    <row r="58" spans="1:68" ht="12.75" customHeight="1">
      <c r="A58" s="258" t="s">
        <v>364</v>
      </c>
      <c r="B58" s="270"/>
      <c r="C58" s="260">
        <v>1390</v>
      </c>
      <c r="D58" s="260">
        <v>595</v>
      </c>
      <c r="E58" s="272">
        <v>795</v>
      </c>
      <c r="F58" s="260">
        <v>29</v>
      </c>
      <c r="G58" s="260">
        <v>13</v>
      </c>
      <c r="H58" s="272">
        <v>16</v>
      </c>
      <c r="I58" s="260">
        <v>42</v>
      </c>
      <c r="J58" s="260">
        <v>18</v>
      </c>
      <c r="K58" s="260">
        <v>24</v>
      </c>
      <c r="L58" s="271">
        <v>53</v>
      </c>
      <c r="M58" s="260">
        <v>28</v>
      </c>
      <c r="N58" s="272">
        <v>25</v>
      </c>
      <c r="O58" s="260">
        <v>55</v>
      </c>
      <c r="P58" s="260">
        <v>34</v>
      </c>
      <c r="Q58" s="260">
        <v>21</v>
      </c>
      <c r="R58" s="258" t="s">
        <v>364</v>
      </c>
      <c r="S58" s="270"/>
      <c r="T58" s="260">
        <v>47</v>
      </c>
      <c r="U58" s="260">
        <v>20</v>
      </c>
      <c r="V58" s="260">
        <v>27</v>
      </c>
      <c r="W58" s="271">
        <v>32</v>
      </c>
      <c r="X58" s="260">
        <v>18</v>
      </c>
      <c r="Y58" s="272">
        <v>14</v>
      </c>
      <c r="Z58" s="260">
        <v>45</v>
      </c>
      <c r="AA58" s="260">
        <v>18</v>
      </c>
      <c r="AB58" s="260">
        <v>27</v>
      </c>
      <c r="AC58" s="271">
        <v>47</v>
      </c>
      <c r="AD58" s="260">
        <v>27</v>
      </c>
      <c r="AE58" s="272">
        <v>20</v>
      </c>
      <c r="AF58" s="260">
        <v>60</v>
      </c>
      <c r="AG58" s="260">
        <v>25</v>
      </c>
      <c r="AH58" s="260">
        <v>35</v>
      </c>
      <c r="AI58" s="258" t="s">
        <v>364</v>
      </c>
      <c r="AJ58" s="270"/>
      <c r="AK58" s="260">
        <v>86</v>
      </c>
      <c r="AL58" s="260">
        <v>38</v>
      </c>
      <c r="AM58" s="260">
        <v>48</v>
      </c>
      <c r="AN58" s="271">
        <v>88</v>
      </c>
      <c r="AO58" s="260">
        <v>41</v>
      </c>
      <c r="AP58" s="272">
        <v>47</v>
      </c>
      <c r="AQ58" s="260">
        <v>55</v>
      </c>
      <c r="AR58" s="260">
        <v>24</v>
      </c>
      <c r="AS58" s="260">
        <v>31</v>
      </c>
      <c r="AT58" s="271">
        <v>67</v>
      </c>
      <c r="AU58" s="260">
        <v>26</v>
      </c>
      <c r="AV58" s="272">
        <v>41</v>
      </c>
      <c r="AW58" s="260">
        <v>117</v>
      </c>
      <c r="AX58" s="260">
        <v>50</v>
      </c>
      <c r="AY58" s="260">
        <v>67</v>
      </c>
      <c r="AZ58" s="258" t="s">
        <v>364</v>
      </c>
      <c r="BA58" s="270"/>
      <c r="BB58" s="260">
        <v>150</v>
      </c>
      <c r="BC58" s="260">
        <v>65</v>
      </c>
      <c r="BD58" s="260">
        <v>85</v>
      </c>
      <c r="BE58" s="271">
        <v>131</v>
      </c>
      <c r="BF58" s="260">
        <v>56</v>
      </c>
      <c r="BG58" s="272">
        <v>75</v>
      </c>
      <c r="BH58" s="260">
        <v>101</v>
      </c>
      <c r="BI58" s="260">
        <v>42</v>
      </c>
      <c r="BJ58" s="260">
        <v>59</v>
      </c>
      <c r="BK58" s="271">
        <v>178</v>
      </c>
      <c r="BL58" s="260">
        <v>50</v>
      </c>
      <c r="BM58" s="272">
        <v>128</v>
      </c>
      <c r="BN58" s="260">
        <v>7</v>
      </c>
      <c r="BO58" s="260">
        <v>2</v>
      </c>
      <c r="BP58" s="260">
        <v>5</v>
      </c>
    </row>
    <row r="59" spans="1:68" ht="12.75" customHeight="1">
      <c r="A59" s="258" t="s">
        <v>365</v>
      </c>
      <c r="B59" s="270"/>
      <c r="C59" s="260">
        <v>4430</v>
      </c>
      <c r="D59" s="260">
        <v>1985</v>
      </c>
      <c r="E59" s="272">
        <v>2445</v>
      </c>
      <c r="F59" s="260">
        <v>118</v>
      </c>
      <c r="G59" s="260">
        <v>65</v>
      </c>
      <c r="H59" s="272">
        <v>53</v>
      </c>
      <c r="I59" s="260">
        <v>156</v>
      </c>
      <c r="J59" s="260">
        <v>88</v>
      </c>
      <c r="K59" s="260">
        <v>68</v>
      </c>
      <c r="L59" s="271">
        <v>178</v>
      </c>
      <c r="M59" s="260">
        <v>92</v>
      </c>
      <c r="N59" s="272">
        <v>86</v>
      </c>
      <c r="O59" s="260">
        <v>187</v>
      </c>
      <c r="P59" s="260">
        <v>82</v>
      </c>
      <c r="Q59" s="260">
        <v>105</v>
      </c>
      <c r="R59" s="258" t="s">
        <v>365</v>
      </c>
      <c r="S59" s="270"/>
      <c r="T59" s="260">
        <v>153</v>
      </c>
      <c r="U59" s="260">
        <v>84</v>
      </c>
      <c r="V59" s="260">
        <v>69</v>
      </c>
      <c r="W59" s="271">
        <v>142</v>
      </c>
      <c r="X59" s="260">
        <v>67</v>
      </c>
      <c r="Y59" s="272">
        <v>75</v>
      </c>
      <c r="Z59" s="260">
        <v>154</v>
      </c>
      <c r="AA59" s="260">
        <v>68</v>
      </c>
      <c r="AB59" s="260">
        <v>86</v>
      </c>
      <c r="AC59" s="271">
        <v>220</v>
      </c>
      <c r="AD59" s="260">
        <v>96</v>
      </c>
      <c r="AE59" s="272">
        <v>124</v>
      </c>
      <c r="AF59" s="260">
        <v>251</v>
      </c>
      <c r="AG59" s="260">
        <v>119</v>
      </c>
      <c r="AH59" s="260">
        <v>132</v>
      </c>
      <c r="AI59" s="258" t="s">
        <v>365</v>
      </c>
      <c r="AJ59" s="270"/>
      <c r="AK59" s="260">
        <v>337</v>
      </c>
      <c r="AL59" s="260">
        <v>152</v>
      </c>
      <c r="AM59" s="260">
        <v>185</v>
      </c>
      <c r="AN59" s="271">
        <v>307</v>
      </c>
      <c r="AO59" s="260">
        <v>133</v>
      </c>
      <c r="AP59" s="272">
        <v>174</v>
      </c>
      <c r="AQ59" s="260">
        <v>296</v>
      </c>
      <c r="AR59" s="260">
        <v>139</v>
      </c>
      <c r="AS59" s="260">
        <v>157</v>
      </c>
      <c r="AT59" s="271">
        <v>280</v>
      </c>
      <c r="AU59" s="260">
        <v>123</v>
      </c>
      <c r="AV59" s="272">
        <v>157</v>
      </c>
      <c r="AW59" s="260">
        <v>336</v>
      </c>
      <c r="AX59" s="260">
        <v>145</v>
      </c>
      <c r="AY59" s="260">
        <v>191</v>
      </c>
      <c r="AZ59" s="258" t="s">
        <v>365</v>
      </c>
      <c r="BA59" s="270"/>
      <c r="BB59" s="260">
        <v>433</v>
      </c>
      <c r="BC59" s="260">
        <v>184</v>
      </c>
      <c r="BD59" s="260">
        <v>249</v>
      </c>
      <c r="BE59" s="271">
        <v>402</v>
      </c>
      <c r="BF59" s="260">
        <v>168</v>
      </c>
      <c r="BG59" s="272">
        <v>234</v>
      </c>
      <c r="BH59" s="260">
        <v>248</v>
      </c>
      <c r="BI59" s="260">
        <v>92</v>
      </c>
      <c r="BJ59" s="260">
        <v>156</v>
      </c>
      <c r="BK59" s="271">
        <v>202</v>
      </c>
      <c r="BL59" s="260">
        <v>75</v>
      </c>
      <c r="BM59" s="272">
        <v>127</v>
      </c>
      <c r="BN59" s="260">
        <v>30</v>
      </c>
      <c r="BO59" s="260">
        <v>13</v>
      </c>
      <c r="BP59" s="260">
        <v>17</v>
      </c>
    </row>
    <row r="60" spans="1:68" ht="12.75" customHeight="1">
      <c r="A60" s="258" t="s">
        <v>366</v>
      </c>
      <c r="B60" s="270"/>
      <c r="C60" s="260">
        <v>2651</v>
      </c>
      <c r="D60" s="260">
        <v>1199</v>
      </c>
      <c r="E60" s="272">
        <v>1452</v>
      </c>
      <c r="F60" s="260">
        <v>64</v>
      </c>
      <c r="G60" s="260">
        <v>31</v>
      </c>
      <c r="H60" s="272">
        <v>33</v>
      </c>
      <c r="I60" s="260">
        <v>85</v>
      </c>
      <c r="J60" s="260">
        <v>37</v>
      </c>
      <c r="K60" s="260">
        <v>48</v>
      </c>
      <c r="L60" s="271">
        <v>61</v>
      </c>
      <c r="M60" s="260">
        <v>29</v>
      </c>
      <c r="N60" s="272">
        <v>32</v>
      </c>
      <c r="O60" s="260">
        <v>84</v>
      </c>
      <c r="P60" s="260">
        <v>42</v>
      </c>
      <c r="Q60" s="260">
        <v>42</v>
      </c>
      <c r="R60" s="258" t="s">
        <v>366</v>
      </c>
      <c r="S60" s="270"/>
      <c r="T60" s="260">
        <v>95</v>
      </c>
      <c r="U60" s="260">
        <v>45</v>
      </c>
      <c r="V60" s="260">
        <v>50</v>
      </c>
      <c r="W60" s="271">
        <v>114</v>
      </c>
      <c r="X60" s="260">
        <v>62</v>
      </c>
      <c r="Y60" s="272">
        <v>52</v>
      </c>
      <c r="Z60" s="260">
        <v>115</v>
      </c>
      <c r="AA60" s="260">
        <v>69</v>
      </c>
      <c r="AB60" s="260">
        <v>46</v>
      </c>
      <c r="AC60" s="271">
        <v>144</v>
      </c>
      <c r="AD60" s="260">
        <v>70</v>
      </c>
      <c r="AE60" s="272">
        <v>74</v>
      </c>
      <c r="AF60" s="260">
        <v>148</v>
      </c>
      <c r="AG60" s="260">
        <v>73</v>
      </c>
      <c r="AH60" s="260">
        <v>75</v>
      </c>
      <c r="AI60" s="258" t="s">
        <v>366</v>
      </c>
      <c r="AJ60" s="270"/>
      <c r="AK60" s="260">
        <v>183</v>
      </c>
      <c r="AL60" s="260">
        <v>86</v>
      </c>
      <c r="AM60" s="260">
        <v>97</v>
      </c>
      <c r="AN60" s="271">
        <v>175</v>
      </c>
      <c r="AO60" s="260">
        <v>74</v>
      </c>
      <c r="AP60" s="272">
        <v>101</v>
      </c>
      <c r="AQ60" s="260">
        <v>175</v>
      </c>
      <c r="AR60" s="260">
        <v>60</v>
      </c>
      <c r="AS60" s="260">
        <v>115</v>
      </c>
      <c r="AT60" s="271">
        <v>190</v>
      </c>
      <c r="AU60" s="260">
        <v>86</v>
      </c>
      <c r="AV60" s="272">
        <v>104</v>
      </c>
      <c r="AW60" s="260">
        <v>205</v>
      </c>
      <c r="AX60" s="260">
        <v>88</v>
      </c>
      <c r="AY60" s="260">
        <v>117</v>
      </c>
      <c r="AZ60" s="258" t="s">
        <v>366</v>
      </c>
      <c r="BA60" s="270"/>
      <c r="BB60" s="260">
        <v>286</v>
      </c>
      <c r="BC60" s="260">
        <v>132</v>
      </c>
      <c r="BD60" s="260">
        <v>154</v>
      </c>
      <c r="BE60" s="271">
        <v>233</v>
      </c>
      <c r="BF60" s="260">
        <v>97</v>
      </c>
      <c r="BG60" s="272">
        <v>136</v>
      </c>
      <c r="BH60" s="260">
        <v>147</v>
      </c>
      <c r="BI60" s="260">
        <v>65</v>
      </c>
      <c r="BJ60" s="260">
        <v>82</v>
      </c>
      <c r="BK60" s="271">
        <v>105</v>
      </c>
      <c r="BL60" s="260">
        <v>35</v>
      </c>
      <c r="BM60" s="272">
        <v>70</v>
      </c>
      <c r="BN60" s="260">
        <v>42</v>
      </c>
      <c r="BO60" s="260">
        <v>18</v>
      </c>
      <c r="BP60" s="260">
        <v>24</v>
      </c>
    </row>
    <row r="61" spans="1:68" ht="12.75" customHeight="1">
      <c r="A61" s="258" t="s">
        <v>367</v>
      </c>
      <c r="B61" s="270"/>
      <c r="C61" s="260">
        <v>1504</v>
      </c>
      <c r="D61" s="260">
        <v>681</v>
      </c>
      <c r="E61" s="272">
        <v>823</v>
      </c>
      <c r="F61" s="260">
        <v>25</v>
      </c>
      <c r="G61" s="260">
        <v>13</v>
      </c>
      <c r="H61" s="272">
        <v>12</v>
      </c>
      <c r="I61" s="260">
        <v>40</v>
      </c>
      <c r="J61" s="260">
        <v>23</v>
      </c>
      <c r="K61" s="260">
        <v>17</v>
      </c>
      <c r="L61" s="271">
        <v>44</v>
      </c>
      <c r="M61" s="260">
        <v>22</v>
      </c>
      <c r="N61" s="272">
        <v>22</v>
      </c>
      <c r="O61" s="260">
        <v>44</v>
      </c>
      <c r="P61" s="260">
        <v>27</v>
      </c>
      <c r="Q61" s="260">
        <v>17</v>
      </c>
      <c r="R61" s="258" t="s">
        <v>367</v>
      </c>
      <c r="S61" s="270"/>
      <c r="T61" s="260">
        <v>29</v>
      </c>
      <c r="U61" s="260">
        <v>13</v>
      </c>
      <c r="V61" s="260">
        <v>16</v>
      </c>
      <c r="W61" s="271">
        <v>41</v>
      </c>
      <c r="X61" s="260">
        <v>20</v>
      </c>
      <c r="Y61" s="272">
        <v>21</v>
      </c>
      <c r="Z61" s="260">
        <v>40</v>
      </c>
      <c r="AA61" s="260">
        <v>20</v>
      </c>
      <c r="AB61" s="260">
        <v>20</v>
      </c>
      <c r="AC61" s="271">
        <v>54</v>
      </c>
      <c r="AD61" s="260">
        <v>25</v>
      </c>
      <c r="AE61" s="272">
        <v>29</v>
      </c>
      <c r="AF61" s="260">
        <v>88</v>
      </c>
      <c r="AG61" s="260">
        <v>30</v>
      </c>
      <c r="AH61" s="260">
        <v>58</v>
      </c>
      <c r="AI61" s="258" t="s">
        <v>367</v>
      </c>
      <c r="AJ61" s="270"/>
      <c r="AK61" s="260">
        <v>85</v>
      </c>
      <c r="AL61" s="260">
        <v>41</v>
      </c>
      <c r="AM61" s="260">
        <v>44</v>
      </c>
      <c r="AN61" s="271">
        <v>71</v>
      </c>
      <c r="AO61" s="260">
        <v>30</v>
      </c>
      <c r="AP61" s="272">
        <v>41</v>
      </c>
      <c r="AQ61" s="260">
        <v>74</v>
      </c>
      <c r="AR61" s="260">
        <v>32</v>
      </c>
      <c r="AS61" s="260">
        <v>42</v>
      </c>
      <c r="AT61" s="271">
        <v>99</v>
      </c>
      <c r="AU61" s="260">
        <v>33</v>
      </c>
      <c r="AV61" s="272">
        <v>66</v>
      </c>
      <c r="AW61" s="260">
        <v>170</v>
      </c>
      <c r="AX61" s="260">
        <v>66</v>
      </c>
      <c r="AY61" s="260">
        <v>104</v>
      </c>
      <c r="AZ61" s="258" t="s">
        <v>367</v>
      </c>
      <c r="BA61" s="270"/>
      <c r="BB61" s="260">
        <v>205</v>
      </c>
      <c r="BC61" s="260">
        <v>106</v>
      </c>
      <c r="BD61" s="260">
        <v>99</v>
      </c>
      <c r="BE61" s="271">
        <v>171</v>
      </c>
      <c r="BF61" s="260">
        <v>74</v>
      </c>
      <c r="BG61" s="272">
        <v>97</v>
      </c>
      <c r="BH61" s="260">
        <v>118</v>
      </c>
      <c r="BI61" s="260">
        <v>58</v>
      </c>
      <c r="BJ61" s="260">
        <v>60</v>
      </c>
      <c r="BK61" s="271">
        <v>102</v>
      </c>
      <c r="BL61" s="260">
        <v>47</v>
      </c>
      <c r="BM61" s="272">
        <v>55</v>
      </c>
      <c r="BN61" s="260">
        <v>4</v>
      </c>
      <c r="BO61" s="260">
        <v>1</v>
      </c>
      <c r="BP61" s="260">
        <v>3</v>
      </c>
    </row>
    <row r="62" spans="1:68" ht="12.75" customHeight="1">
      <c r="A62" s="273" t="s">
        <v>368</v>
      </c>
      <c r="B62" s="274"/>
      <c r="C62" s="275">
        <v>1094</v>
      </c>
      <c r="D62" s="275">
        <v>497</v>
      </c>
      <c r="E62" s="277">
        <v>597</v>
      </c>
      <c r="F62" s="275">
        <v>13</v>
      </c>
      <c r="G62" s="275">
        <v>6</v>
      </c>
      <c r="H62" s="277">
        <v>7</v>
      </c>
      <c r="I62" s="275">
        <v>30</v>
      </c>
      <c r="J62" s="275">
        <v>14</v>
      </c>
      <c r="K62" s="275">
        <v>16</v>
      </c>
      <c r="L62" s="276">
        <v>36</v>
      </c>
      <c r="M62" s="275">
        <v>18</v>
      </c>
      <c r="N62" s="277">
        <v>18</v>
      </c>
      <c r="O62" s="275">
        <v>48</v>
      </c>
      <c r="P62" s="275">
        <v>25</v>
      </c>
      <c r="Q62" s="275">
        <v>23</v>
      </c>
      <c r="R62" s="273" t="s">
        <v>368</v>
      </c>
      <c r="S62" s="274"/>
      <c r="T62" s="275">
        <v>38</v>
      </c>
      <c r="U62" s="275">
        <v>23</v>
      </c>
      <c r="V62" s="275">
        <v>15</v>
      </c>
      <c r="W62" s="276">
        <v>14</v>
      </c>
      <c r="X62" s="275">
        <v>10</v>
      </c>
      <c r="Y62" s="277">
        <v>4</v>
      </c>
      <c r="Z62" s="275">
        <v>29</v>
      </c>
      <c r="AA62" s="275">
        <v>11</v>
      </c>
      <c r="AB62" s="275">
        <v>18</v>
      </c>
      <c r="AC62" s="276">
        <v>39</v>
      </c>
      <c r="AD62" s="275">
        <v>19</v>
      </c>
      <c r="AE62" s="277">
        <v>20</v>
      </c>
      <c r="AF62" s="275">
        <v>51</v>
      </c>
      <c r="AG62" s="275">
        <v>28</v>
      </c>
      <c r="AH62" s="275">
        <v>23</v>
      </c>
      <c r="AI62" s="273" t="s">
        <v>368</v>
      </c>
      <c r="AJ62" s="274"/>
      <c r="AK62" s="275">
        <v>63</v>
      </c>
      <c r="AL62" s="275">
        <v>27</v>
      </c>
      <c r="AM62" s="275">
        <v>36</v>
      </c>
      <c r="AN62" s="276">
        <v>68</v>
      </c>
      <c r="AO62" s="275">
        <v>30</v>
      </c>
      <c r="AP62" s="277">
        <v>38</v>
      </c>
      <c r="AQ62" s="275">
        <v>45</v>
      </c>
      <c r="AR62" s="275">
        <v>24</v>
      </c>
      <c r="AS62" s="275">
        <v>21</v>
      </c>
      <c r="AT62" s="276">
        <v>66</v>
      </c>
      <c r="AU62" s="275">
        <v>28</v>
      </c>
      <c r="AV62" s="277">
        <v>38</v>
      </c>
      <c r="AW62" s="275">
        <v>67</v>
      </c>
      <c r="AX62" s="275">
        <v>27</v>
      </c>
      <c r="AY62" s="275">
        <v>40</v>
      </c>
      <c r="AZ62" s="273" t="s">
        <v>368</v>
      </c>
      <c r="BA62" s="274"/>
      <c r="BB62" s="275">
        <v>130</v>
      </c>
      <c r="BC62" s="275">
        <v>54</v>
      </c>
      <c r="BD62" s="275">
        <v>76</v>
      </c>
      <c r="BE62" s="276">
        <v>126</v>
      </c>
      <c r="BF62" s="275">
        <v>63</v>
      </c>
      <c r="BG62" s="277">
        <v>63</v>
      </c>
      <c r="BH62" s="275">
        <v>101</v>
      </c>
      <c r="BI62" s="275">
        <v>48</v>
      </c>
      <c r="BJ62" s="275">
        <v>53</v>
      </c>
      <c r="BK62" s="276">
        <v>120</v>
      </c>
      <c r="BL62" s="275">
        <v>39</v>
      </c>
      <c r="BM62" s="277">
        <v>81</v>
      </c>
      <c r="BN62" s="275">
        <v>10</v>
      </c>
      <c r="BO62" s="275">
        <v>3</v>
      </c>
      <c r="BP62" s="275">
        <v>7</v>
      </c>
    </row>
    <row r="63" spans="1:68" ht="12.75" customHeight="1">
      <c r="A63" s="258" t="s">
        <v>399</v>
      </c>
      <c r="B63" s="270"/>
      <c r="C63" s="260">
        <v>2521</v>
      </c>
      <c r="D63" s="260">
        <v>1002</v>
      </c>
      <c r="E63" s="272">
        <v>1519</v>
      </c>
      <c r="F63" s="260">
        <v>63</v>
      </c>
      <c r="G63" s="260">
        <v>26</v>
      </c>
      <c r="H63" s="272">
        <v>37</v>
      </c>
      <c r="I63" s="260">
        <v>104</v>
      </c>
      <c r="J63" s="260">
        <v>54</v>
      </c>
      <c r="K63" s="260">
        <v>50</v>
      </c>
      <c r="L63" s="271">
        <v>147</v>
      </c>
      <c r="M63" s="260">
        <v>77</v>
      </c>
      <c r="N63" s="272">
        <v>70</v>
      </c>
      <c r="O63" s="260">
        <v>121</v>
      </c>
      <c r="P63" s="260">
        <v>62</v>
      </c>
      <c r="Q63" s="260">
        <v>59</v>
      </c>
      <c r="R63" s="258" t="s">
        <v>399</v>
      </c>
      <c r="S63" s="270"/>
      <c r="T63" s="260">
        <v>84</v>
      </c>
      <c r="U63" s="260">
        <v>42</v>
      </c>
      <c r="V63" s="260">
        <v>42</v>
      </c>
      <c r="W63" s="271">
        <v>41</v>
      </c>
      <c r="X63" s="260">
        <v>14</v>
      </c>
      <c r="Y63" s="272">
        <v>27</v>
      </c>
      <c r="Z63" s="260">
        <v>52</v>
      </c>
      <c r="AA63" s="260">
        <v>21</v>
      </c>
      <c r="AB63" s="260">
        <v>31</v>
      </c>
      <c r="AC63" s="271">
        <v>90</v>
      </c>
      <c r="AD63" s="260">
        <v>32</v>
      </c>
      <c r="AE63" s="272">
        <v>58</v>
      </c>
      <c r="AF63" s="260">
        <v>141</v>
      </c>
      <c r="AG63" s="260">
        <v>76</v>
      </c>
      <c r="AH63" s="260">
        <v>65</v>
      </c>
      <c r="AI63" s="258" t="s">
        <v>399</v>
      </c>
      <c r="AJ63" s="270"/>
      <c r="AK63" s="260">
        <v>199</v>
      </c>
      <c r="AL63" s="260">
        <v>87</v>
      </c>
      <c r="AM63" s="260">
        <v>112</v>
      </c>
      <c r="AN63" s="271">
        <v>158</v>
      </c>
      <c r="AO63" s="260">
        <v>65</v>
      </c>
      <c r="AP63" s="272">
        <v>93</v>
      </c>
      <c r="AQ63" s="260">
        <v>124</v>
      </c>
      <c r="AR63" s="260">
        <v>59</v>
      </c>
      <c r="AS63" s="260">
        <v>65</v>
      </c>
      <c r="AT63" s="271">
        <v>85</v>
      </c>
      <c r="AU63" s="260">
        <v>37</v>
      </c>
      <c r="AV63" s="272">
        <v>48</v>
      </c>
      <c r="AW63" s="260">
        <v>112</v>
      </c>
      <c r="AX63" s="260">
        <v>49</v>
      </c>
      <c r="AY63" s="260">
        <v>63</v>
      </c>
      <c r="AZ63" s="258" t="s">
        <v>399</v>
      </c>
      <c r="BA63" s="270"/>
      <c r="BB63" s="260">
        <v>196</v>
      </c>
      <c r="BC63" s="260">
        <v>71</v>
      </c>
      <c r="BD63" s="260">
        <v>125</v>
      </c>
      <c r="BE63" s="271">
        <v>206</v>
      </c>
      <c r="BF63" s="260">
        <v>76</v>
      </c>
      <c r="BG63" s="272">
        <v>130</v>
      </c>
      <c r="BH63" s="260">
        <v>212</v>
      </c>
      <c r="BI63" s="260">
        <v>73</v>
      </c>
      <c r="BJ63" s="260">
        <v>139</v>
      </c>
      <c r="BK63" s="271">
        <v>376</v>
      </c>
      <c r="BL63" s="260">
        <v>78</v>
      </c>
      <c r="BM63" s="272">
        <v>298</v>
      </c>
      <c r="BN63" s="260">
        <v>10</v>
      </c>
      <c r="BO63" s="260">
        <v>3</v>
      </c>
      <c r="BP63" s="260">
        <v>7</v>
      </c>
    </row>
    <row r="64" spans="1:68" ht="12.75" customHeight="1">
      <c r="A64" s="258" t="s">
        <v>400</v>
      </c>
      <c r="B64" s="270"/>
      <c r="C64" s="260">
        <v>1278</v>
      </c>
      <c r="D64" s="260">
        <v>541</v>
      </c>
      <c r="E64" s="272">
        <v>737</v>
      </c>
      <c r="F64" s="260">
        <v>17</v>
      </c>
      <c r="G64" s="260">
        <v>7</v>
      </c>
      <c r="H64" s="272">
        <v>10</v>
      </c>
      <c r="I64" s="260">
        <v>42</v>
      </c>
      <c r="J64" s="260">
        <v>22</v>
      </c>
      <c r="K64" s="260">
        <v>20</v>
      </c>
      <c r="L64" s="271">
        <v>80</v>
      </c>
      <c r="M64" s="278">
        <v>41</v>
      </c>
      <c r="N64" s="279">
        <v>39</v>
      </c>
      <c r="O64" s="260">
        <v>67</v>
      </c>
      <c r="P64" s="260">
        <v>40</v>
      </c>
      <c r="Q64" s="260">
        <v>27</v>
      </c>
      <c r="R64" s="258" t="s">
        <v>400</v>
      </c>
      <c r="S64" s="270"/>
      <c r="T64" s="260">
        <v>18</v>
      </c>
      <c r="U64" s="278">
        <v>9</v>
      </c>
      <c r="V64" s="278">
        <v>9</v>
      </c>
      <c r="W64" s="271">
        <v>15</v>
      </c>
      <c r="X64" s="278">
        <v>6</v>
      </c>
      <c r="Y64" s="279">
        <v>9</v>
      </c>
      <c r="Z64" s="260">
        <v>12</v>
      </c>
      <c r="AA64" s="278">
        <v>9</v>
      </c>
      <c r="AB64" s="278">
        <v>3</v>
      </c>
      <c r="AC64" s="271">
        <v>16</v>
      </c>
      <c r="AD64" s="278">
        <v>4</v>
      </c>
      <c r="AE64" s="279">
        <v>12</v>
      </c>
      <c r="AF64" s="260">
        <v>68</v>
      </c>
      <c r="AG64" s="278">
        <v>28</v>
      </c>
      <c r="AH64" s="278">
        <v>40</v>
      </c>
      <c r="AI64" s="258" t="s">
        <v>400</v>
      </c>
      <c r="AJ64" s="270"/>
      <c r="AK64" s="260">
        <v>78</v>
      </c>
      <c r="AL64" s="278">
        <v>37</v>
      </c>
      <c r="AM64" s="278">
        <v>41</v>
      </c>
      <c r="AN64" s="271">
        <v>73</v>
      </c>
      <c r="AO64" s="278">
        <v>33</v>
      </c>
      <c r="AP64" s="279">
        <v>40</v>
      </c>
      <c r="AQ64" s="260">
        <v>53</v>
      </c>
      <c r="AR64" s="278">
        <v>24</v>
      </c>
      <c r="AS64" s="278">
        <v>29</v>
      </c>
      <c r="AT64" s="271">
        <v>48</v>
      </c>
      <c r="AU64" s="278">
        <v>24</v>
      </c>
      <c r="AV64" s="279">
        <v>24</v>
      </c>
      <c r="AW64" s="260">
        <v>69</v>
      </c>
      <c r="AX64" s="278">
        <v>23</v>
      </c>
      <c r="AY64" s="278">
        <v>46</v>
      </c>
      <c r="AZ64" s="258" t="s">
        <v>400</v>
      </c>
      <c r="BA64" s="270"/>
      <c r="BB64" s="260">
        <v>139</v>
      </c>
      <c r="BC64" s="278">
        <v>61</v>
      </c>
      <c r="BD64" s="278">
        <v>78</v>
      </c>
      <c r="BE64" s="271">
        <v>112</v>
      </c>
      <c r="BF64" s="260">
        <v>39</v>
      </c>
      <c r="BG64" s="272">
        <v>73</v>
      </c>
      <c r="BH64" s="260">
        <v>123</v>
      </c>
      <c r="BI64" s="260">
        <v>42</v>
      </c>
      <c r="BJ64" s="260">
        <v>81</v>
      </c>
      <c r="BK64" s="271">
        <v>195</v>
      </c>
      <c r="BL64" s="260">
        <v>65</v>
      </c>
      <c r="BM64" s="272">
        <v>130</v>
      </c>
      <c r="BN64" s="260">
        <v>53</v>
      </c>
      <c r="BO64" s="260">
        <v>27</v>
      </c>
      <c r="BP64" s="260">
        <v>26</v>
      </c>
    </row>
    <row r="65" spans="1:68" ht="12.75" customHeight="1">
      <c r="A65" s="258" t="s">
        <v>401</v>
      </c>
      <c r="B65" s="270"/>
      <c r="C65" s="260">
        <v>1006</v>
      </c>
      <c r="D65" s="255">
        <v>478</v>
      </c>
      <c r="E65" s="280">
        <v>528</v>
      </c>
      <c r="F65" s="255">
        <v>17</v>
      </c>
      <c r="G65" s="255">
        <v>6</v>
      </c>
      <c r="H65" s="280">
        <v>11</v>
      </c>
      <c r="I65" s="255">
        <v>49</v>
      </c>
      <c r="J65" s="255">
        <v>25</v>
      </c>
      <c r="K65" s="255">
        <v>24</v>
      </c>
      <c r="L65" s="281">
        <v>122</v>
      </c>
      <c r="M65" s="255">
        <v>68</v>
      </c>
      <c r="N65" s="280">
        <v>54</v>
      </c>
      <c r="O65" s="255">
        <v>108</v>
      </c>
      <c r="P65" s="255">
        <v>50</v>
      </c>
      <c r="Q65" s="255">
        <v>58</v>
      </c>
      <c r="R65" s="258" t="s">
        <v>401</v>
      </c>
      <c r="S65" s="270"/>
      <c r="T65" s="255">
        <v>47</v>
      </c>
      <c r="U65" s="255">
        <v>26</v>
      </c>
      <c r="V65" s="255">
        <v>21</v>
      </c>
      <c r="W65" s="281">
        <v>17</v>
      </c>
      <c r="X65" s="255">
        <v>8</v>
      </c>
      <c r="Y65" s="280">
        <v>9</v>
      </c>
      <c r="Z65" s="255">
        <v>16</v>
      </c>
      <c r="AA65" s="255">
        <v>6</v>
      </c>
      <c r="AB65" s="255">
        <v>10</v>
      </c>
      <c r="AC65" s="281">
        <v>20</v>
      </c>
      <c r="AD65" s="255">
        <v>10</v>
      </c>
      <c r="AE65" s="280">
        <v>10</v>
      </c>
      <c r="AF65" s="255">
        <v>71</v>
      </c>
      <c r="AG65" s="255">
        <v>24</v>
      </c>
      <c r="AH65" s="255">
        <v>47</v>
      </c>
      <c r="AI65" s="258" t="s">
        <v>401</v>
      </c>
      <c r="AJ65" s="270"/>
      <c r="AK65" s="255">
        <v>144</v>
      </c>
      <c r="AL65" s="255">
        <v>61</v>
      </c>
      <c r="AM65" s="255">
        <v>83</v>
      </c>
      <c r="AN65" s="281">
        <v>127</v>
      </c>
      <c r="AO65" s="255">
        <v>63</v>
      </c>
      <c r="AP65" s="280">
        <v>64</v>
      </c>
      <c r="AQ65" s="255">
        <v>96</v>
      </c>
      <c r="AR65" s="255">
        <v>50</v>
      </c>
      <c r="AS65" s="255">
        <v>46</v>
      </c>
      <c r="AT65" s="281">
        <v>46</v>
      </c>
      <c r="AU65" s="255">
        <v>19</v>
      </c>
      <c r="AV65" s="280">
        <v>27</v>
      </c>
      <c r="AW65" s="255">
        <v>36</v>
      </c>
      <c r="AX65" s="255">
        <v>22</v>
      </c>
      <c r="AY65" s="255">
        <v>14</v>
      </c>
      <c r="AZ65" s="258" t="s">
        <v>401</v>
      </c>
      <c r="BA65" s="270"/>
      <c r="BB65" s="255">
        <v>39</v>
      </c>
      <c r="BC65" s="255">
        <v>20</v>
      </c>
      <c r="BD65" s="255">
        <v>19</v>
      </c>
      <c r="BE65" s="271">
        <v>23</v>
      </c>
      <c r="BF65" s="260">
        <v>8</v>
      </c>
      <c r="BG65" s="272">
        <v>15</v>
      </c>
      <c r="BH65" s="260">
        <v>10</v>
      </c>
      <c r="BI65" s="260">
        <v>6</v>
      </c>
      <c r="BJ65" s="260">
        <v>4</v>
      </c>
      <c r="BK65" s="271">
        <v>13</v>
      </c>
      <c r="BL65" s="260">
        <v>4</v>
      </c>
      <c r="BM65" s="272">
        <v>9</v>
      </c>
      <c r="BN65" s="260">
        <v>5</v>
      </c>
      <c r="BO65" s="260">
        <v>2</v>
      </c>
      <c r="BP65" s="260">
        <v>3</v>
      </c>
    </row>
    <row r="66" spans="1:68" ht="12.75" customHeight="1">
      <c r="A66" s="282" t="s">
        <v>402</v>
      </c>
      <c r="B66" s="283"/>
      <c r="C66" s="284">
        <v>1288</v>
      </c>
      <c r="D66" s="284">
        <v>637</v>
      </c>
      <c r="E66" s="286">
        <v>651</v>
      </c>
      <c r="F66" s="284">
        <v>159</v>
      </c>
      <c r="G66" s="284">
        <v>81</v>
      </c>
      <c r="H66" s="286">
        <v>78</v>
      </c>
      <c r="I66" s="284">
        <v>145</v>
      </c>
      <c r="J66" s="284">
        <v>68</v>
      </c>
      <c r="K66" s="284">
        <v>77</v>
      </c>
      <c r="L66" s="285">
        <v>98</v>
      </c>
      <c r="M66" s="284">
        <v>52</v>
      </c>
      <c r="N66" s="286">
        <v>46</v>
      </c>
      <c r="O66" s="284">
        <v>48</v>
      </c>
      <c r="P66" s="284">
        <v>28</v>
      </c>
      <c r="Q66" s="284">
        <v>20</v>
      </c>
      <c r="R66" s="282" t="s">
        <v>402</v>
      </c>
      <c r="S66" s="283"/>
      <c r="T66" s="284">
        <v>29</v>
      </c>
      <c r="U66" s="284">
        <v>13</v>
      </c>
      <c r="V66" s="284">
        <v>16</v>
      </c>
      <c r="W66" s="285">
        <v>33</v>
      </c>
      <c r="X66" s="284">
        <v>13</v>
      </c>
      <c r="Y66" s="286">
        <v>20</v>
      </c>
      <c r="Z66" s="284">
        <v>85</v>
      </c>
      <c r="AA66" s="284">
        <v>38</v>
      </c>
      <c r="AB66" s="284">
        <v>47</v>
      </c>
      <c r="AC66" s="285">
        <v>158</v>
      </c>
      <c r="AD66" s="284">
        <v>63</v>
      </c>
      <c r="AE66" s="286">
        <v>95</v>
      </c>
      <c r="AF66" s="284">
        <v>158</v>
      </c>
      <c r="AG66" s="284">
        <v>84</v>
      </c>
      <c r="AH66" s="284">
        <v>74</v>
      </c>
      <c r="AI66" s="282" t="s">
        <v>402</v>
      </c>
      <c r="AJ66" s="283"/>
      <c r="AK66" s="284">
        <v>119</v>
      </c>
      <c r="AL66" s="284">
        <v>61</v>
      </c>
      <c r="AM66" s="284">
        <v>58</v>
      </c>
      <c r="AN66" s="285">
        <v>76</v>
      </c>
      <c r="AO66" s="284">
        <v>48</v>
      </c>
      <c r="AP66" s="286">
        <v>28</v>
      </c>
      <c r="AQ66" s="284">
        <v>44</v>
      </c>
      <c r="AR66" s="284">
        <v>21</v>
      </c>
      <c r="AS66" s="284">
        <v>23</v>
      </c>
      <c r="AT66" s="285">
        <v>35</v>
      </c>
      <c r="AU66" s="284">
        <v>21</v>
      </c>
      <c r="AV66" s="286">
        <v>14</v>
      </c>
      <c r="AW66" s="284">
        <v>27</v>
      </c>
      <c r="AX66" s="284">
        <v>13</v>
      </c>
      <c r="AY66" s="284">
        <v>14</v>
      </c>
      <c r="AZ66" s="282" t="s">
        <v>402</v>
      </c>
      <c r="BA66" s="283"/>
      <c r="BB66" s="284">
        <v>27</v>
      </c>
      <c r="BC66" s="284">
        <v>12</v>
      </c>
      <c r="BD66" s="284">
        <v>15</v>
      </c>
      <c r="BE66" s="285">
        <v>16</v>
      </c>
      <c r="BF66" s="284">
        <v>9</v>
      </c>
      <c r="BG66" s="286">
        <v>7</v>
      </c>
      <c r="BH66" s="284">
        <v>8</v>
      </c>
      <c r="BI66" s="284">
        <v>4</v>
      </c>
      <c r="BJ66" s="286">
        <v>4</v>
      </c>
      <c r="BK66" s="284">
        <v>4</v>
      </c>
      <c r="BL66" s="284">
        <v>1</v>
      </c>
      <c r="BM66" s="286">
        <v>3</v>
      </c>
      <c r="BN66" s="284">
        <v>19</v>
      </c>
      <c r="BO66" s="284">
        <v>7</v>
      </c>
      <c r="BP66" s="284">
        <v>12</v>
      </c>
    </row>
  </sheetData>
  <sheetProtection/>
  <mergeCells count="24">
    <mergeCell ref="AN5:AP5"/>
    <mergeCell ref="AQ5:AS5"/>
    <mergeCell ref="AT5:AV5"/>
    <mergeCell ref="AW5:AY5"/>
    <mergeCell ref="AC5:AE5"/>
    <mergeCell ref="AF5:AH5"/>
    <mergeCell ref="AK5:AM5"/>
    <mergeCell ref="AI5:AJ6"/>
    <mergeCell ref="BN5:BP5"/>
    <mergeCell ref="A5:B6"/>
    <mergeCell ref="BB5:BD5"/>
    <mergeCell ref="BE5:BG5"/>
    <mergeCell ref="BH5:BJ5"/>
    <mergeCell ref="BK5:BM5"/>
    <mergeCell ref="AZ5:BA6"/>
    <mergeCell ref="F5:H5"/>
    <mergeCell ref="C5:E5"/>
    <mergeCell ref="W5:Y5"/>
    <mergeCell ref="I5:K5"/>
    <mergeCell ref="L5:N5"/>
    <mergeCell ref="O5:Q5"/>
    <mergeCell ref="T5:V5"/>
    <mergeCell ref="R5:S6"/>
    <mergeCell ref="Z5:AB5"/>
  </mergeCells>
  <hyperlinks>
    <hyperlink ref="A1" location="'目次 '!A1" display="目次へ移動"/>
  </hyperlinks>
  <printOptions/>
  <pageMargins left="0.5905511811023623" right="0.5905511811023623" top="0.7874015748031497" bottom="0.5905511811023623" header="0.5118110236220472" footer="0.31496062992125984"/>
  <pageSetup horizontalDpi="600" verticalDpi="600" orientation="portrait" paperSize="9" scale="9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288" customWidth="1"/>
    <col min="2" max="2" width="0.875" style="288" customWidth="1"/>
    <col min="3" max="6" width="6.625" style="28" customWidth="1"/>
    <col min="7" max="13" width="6.75390625" style="28" customWidth="1"/>
    <col min="14" max="14" width="5.625" style="288" customWidth="1"/>
    <col min="15" max="15" width="9.00390625" style="288" customWidth="1"/>
    <col min="16" max="16" width="9.00390625" style="289" customWidth="1"/>
    <col min="17" max="16384" width="9.00390625" style="288" customWidth="1"/>
  </cols>
  <sheetData>
    <row r="1" ht="13.5">
      <c r="A1" s="1077" t="s">
        <v>1188</v>
      </c>
    </row>
    <row r="3" spans="1:2" ht="13.5">
      <c r="A3" s="676" t="s">
        <v>1018</v>
      </c>
      <c r="B3" s="47"/>
    </row>
    <row r="4" ht="6" customHeight="1"/>
    <row r="5" spans="1:14" ht="16.5" customHeight="1">
      <c r="A5" s="1249" t="s">
        <v>403</v>
      </c>
      <c r="B5" s="1250"/>
      <c r="C5" s="1123" t="s">
        <v>404</v>
      </c>
      <c r="D5" s="1254"/>
      <c r="E5" s="1254"/>
      <c r="F5" s="1254"/>
      <c r="G5" s="1254" t="s">
        <v>405</v>
      </c>
      <c r="H5" s="1254"/>
      <c r="I5" s="1254"/>
      <c r="J5" s="1254" t="s">
        <v>406</v>
      </c>
      <c r="K5" s="1254"/>
      <c r="L5" s="1254"/>
      <c r="M5" s="1254"/>
      <c r="N5" s="1253" t="s">
        <v>407</v>
      </c>
    </row>
    <row r="6" spans="1:14" ht="25.5" customHeight="1">
      <c r="A6" s="1251"/>
      <c r="B6" s="1252"/>
      <c r="C6" s="287" t="s">
        <v>646</v>
      </c>
      <c r="D6" s="74" t="s">
        <v>408</v>
      </c>
      <c r="E6" s="290" t="s">
        <v>409</v>
      </c>
      <c r="F6" s="290" t="s">
        <v>852</v>
      </c>
      <c r="G6" s="74" t="s">
        <v>34</v>
      </c>
      <c r="H6" s="74" t="s">
        <v>33</v>
      </c>
      <c r="I6" s="74" t="s">
        <v>35</v>
      </c>
      <c r="J6" s="73" t="s">
        <v>410</v>
      </c>
      <c r="K6" s="73" t="s">
        <v>412</v>
      </c>
      <c r="L6" s="73" t="s">
        <v>411</v>
      </c>
      <c r="M6" s="72" t="s">
        <v>413</v>
      </c>
      <c r="N6" s="1119"/>
    </row>
    <row r="7" spans="1:19" ht="12.75" customHeight="1">
      <c r="A7" s="843" t="s">
        <v>795</v>
      </c>
      <c r="B7" s="844"/>
      <c r="C7" s="845">
        <f>SUM(C8:C66)</f>
        <v>93922</v>
      </c>
      <c r="D7" s="680">
        <f>SUM(D8:D66)</f>
        <v>11455</v>
      </c>
      <c r="E7" s="680">
        <f>SUM(E8:E66)</f>
        <v>52989</v>
      </c>
      <c r="F7" s="845">
        <f>SUM(F8:F66)</f>
        <v>27654</v>
      </c>
      <c r="G7" s="846">
        <f>D7/C7*100</f>
        <v>12.196290538957859</v>
      </c>
      <c r="H7" s="847">
        <f aca="true" t="shared" si="0" ref="H7:H38">E7/C7*100</f>
        <v>56.41809160792999</v>
      </c>
      <c r="I7" s="848">
        <f aca="true" t="shared" si="1" ref="I7:I38">F7/C7*100</f>
        <v>29.443580843678795</v>
      </c>
      <c r="J7" s="849">
        <f>D7/E7*100</f>
        <v>21.617694238426843</v>
      </c>
      <c r="K7" s="850">
        <f>(D7+F7)/E7*100</f>
        <v>73.80588424012531</v>
      </c>
      <c r="L7" s="850">
        <f aca="true" t="shared" si="2" ref="L7:L38">F7/E7*100</f>
        <v>52.188190001698466</v>
      </c>
      <c r="M7" s="851">
        <f>F7/D7*100</f>
        <v>241.41422959406373</v>
      </c>
      <c r="N7" s="680">
        <f>SUM(N8:N66)</f>
        <v>1824</v>
      </c>
      <c r="Q7" s="289"/>
      <c r="R7" s="289"/>
      <c r="S7" s="289"/>
    </row>
    <row r="8" spans="1:19" ht="12.75" customHeight="1">
      <c r="A8" s="293" t="s">
        <v>314</v>
      </c>
      <c r="B8" s="294"/>
      <c r="C8" s="295">
        <v>398</v>
      </c>
      <c r="D8" s="296">
        <v>36</v>
      </c>
      <c r="E8" s="296">
        <v>208</v>
      </c>
      <c r="F8" s="295">
        <v>149</v>
      </c>
      <c r="G8" s="297">
        <f>D8/C8*100</f>
        <v>9.045226130653267</v>
      </c>
      <c r="H8" s="298">
        <f t="shared" si="0"/>
        <v>52.26130653266332</v>
      </c>
      <c r="I8" s="299">
        <f t="shared" si="1"/>
        <v>37.437185929648244</v>
      </c>
      <c r="J8" s="300">
        <f>D8/E8*100</f>
        <v>17.307692307692307</v>
      </c>
      <c r="K8" s="301">
        <f>(D8+F8)/E8*100</f>
        <v>88.9423076923077</v>
      </c>
      <c r="L8" s="301">
        <f t="shared" si="2"/>
        <v>71.63461538461539</v>
      </c>
      <c r="M8" s="302">
        <f>F8/D8*100</f>
        <v>413.8888888888889</v>
      </c>
      <c r="N8" s="296">
        <v>5</v>
      </c>
      <c r="Q8" s="289"/>
      <c r="R8" s="289"/>
      <c r="S8" s="289"/>
    </row>
    <row r="9" spans="1:19" ht="12.75" customHeight="1">
      <c r="A9" s="293" t="s">
        <v>315</v>
      </c>
      <c r="B9" s="294"/>
      <c r="C9" s="295">
        <v>496</v>
      </c>
      <c r="D9" s="296">
        <v>44</v>
      </c>
      <c r="E9" s="296">
        <v>230</v>
      </c>
      <c r="F9" s="295">
        <v>203</v>
      </c>
      <c r="G9" s="297">
        <f>D9/C9*100</f>
        <v>8.870967741935484</v>
      </c>
      <c r="H9" s="298">
        <f t="shared" si="0"/>
        <v>46.37096774193548</v>
      </c>
      <c r="I9" s="299">
        <f t="shared" si="1"/>
        <v>40.92741935483871</v>
      </c>
      <c r="J9" s="300">
        <f>D9/E9*100</f>
        <v>19.130434782608695</v>
      </c>
      <c r="K9" s="301">
        <f>(D9+F9)/E9*100</f>
        <v>107.3913043478261</v>
      </c>
      <c r="L9" s="301">
        <f t="shared" si="2"/>
        <v>88.26086956521739</v>
      </c>
      <c r="M9" s="302">
        <f>F9/D9*100</f>
        <v>461.3636363636363</v>
      </c>
      <c r="N9" s="296">
        <v>19</v>
      </c>
      <c r="Q9" s="289"/>
      <c r="R9" s="289"/>
      <c r="S9" s="289"/>
    </row>
    <row r="10" spans="1:19" ht="12.75" customHeight="1">
      <c r="A10" s="293" t="s">
        <v>316</v>
      </c>
      <c r="B10" s="294"/>
      <c r="C10" s="295">
        <v>696</v>
      </c>
      <c r="D10" s="296">
        <v>64</v>
      </c>
      <c r="E10" s="296">
        <v>306</v>
      </c>
      <c r="F10" s="295">
        <v>305</v>
      </c>
      <c r="G10" s="297">
        <f>D10/C10*100</f>
        <v>9.195402298850574</v>
      </c>
      <c r="H10" s="298">
        <f t="shared" si="0"/>
        <v>43.96551724137931</v>
      </c>
      <c r="I10" s="299">
        <f t="shared" si="1"/>
        <v>43.82183908045977</v>
      </c>
      <c r="J10" s="300">
        <f>D10/E10*100</f>
        <v>20.915032679738562</v>
      </c>
      <c r="K10" s="301">
        <f>(D10+F10)/E10*100</f>
        <v>120.58823529411764</v>
      </c>
      <c r="L10" s="301">
        <f t="shared" si="2"/>
        <v>99.67320261437908</v>
      </c>
      <c r="M10" s="302">
        <f>F10/D10*100</f>
        <v>476.5625</v>
      </c>
      <c r="N10" s="296">
        <v>21</v>
      </c>
      <c r="Q10" s="289"/>
      <c r="R10" s="289"/>
      <c r="S10" s="289"/>
    </row>
    <row r="11" spans="1:19" ht="12.75" customHeight="1">
      <c r="A11" s="293" t="s">
        <v>317</v>
      </c>
      <c r="B11" s="294"/>
      <c r="C11" s="295">
        <v>635</v>
      </c>
      <c r="D11" s="296">
        <v>67</v>
      </c>
      <c r="E11" s="296">
        <v>302</v>
      </c>
      <c r="F11" s="295">
        <v>243</v>
      </c>
      <c r="G11" s="297">
        <f>D11/C11*100</f>
        <v>10.551181102362204</v>
      </c>
      <c r="H11" s="298">
        <f t="shared" si="0"/>
        <v>47.55905511811024</v>
      </c>
      <c r="I11" s="299">
        <f t="shared" si="1"/>
        <v>38.267716535433074</v>
      </c>
      <c r="J11" s="300">
        <f>D11/E11*100</f>
        <v>22.185430463576157</v>
      </c>
      <c r="K11" s="301">
        <f>(D11+F11)/E11*100</f>
        <v>102.64900662251655</v>
      </c>
      <c r="L11" s="301">
        <f t="shared" si="2"/>
        <v>80.4635761589404</v>
      </c>
      <c r="M11" s="302">
        <f>F11/D11*100</f>
        <v>362.6865671641791</v>
      </c>
      <c r="N11" s="296">
        <v>23</v>
      </c>
      <c r="Q11" s="289"/>
      <c r="R11" s="289"/>
      <c r="S11" s="289"/>
    </row>
    <row r="12" spans="1:19" ht="12.75" customHeight="1">
      <c r="A12" s="852" t="s">
        <v>318</v>
      </c>
      <c r="B12" s="853"/>
      <c r="C12" s="291" t="s">
        <v>679</v>
      </c>
      <c r="D12" s="292" t="s">
        <v>679</v>
      </c>
      <c r="E12" s="292" t="s">
        <v>679</v>
      </c>
      <c r="F12" s="292" t="s">
        <v>679</v>
      </c>
      <c r="G12" s="854" t="s">
        <v>670</v>
      </c>
      <c r="H12" s="855" t="s">
        <v>373</v>
      </c>
      <c r="I12" s="856" t="s">
        <v>373</v>
      </c>
      <c r="J12" s="857" t="s">
        <v>670</v>
      </c>
      <c r="K12" s="858" t="s">
        <v>373</v>
      </c>
      <c r="L12" s="858" t="s">
        <v>373</v>
      </c>
      <c r="M12" s="859" t="s">
        <v>670</v>
      </c>
      <c r="N12" s="292" t="s">
        <v>679</v>
      </c>
      <c r="Q12" s="289"/>
      <c r="R12" s="289"/>
      <c r="S12" s="289"/>
    </row>
    <row r="13" spans="1:19" ht="12.75" customHeight="1">
      <c r="A13" s="293" t="s">
        <v>319</v>
      </c>
      <c r="B13" s="294"/>
      <c r="C13" s="295">
        <v>6383</v>
      </c>
      <c r="D13" s="296">
        <v>638</v>
      </c>
      <c r="E13" s="296">
        <v>3798</v>
      </c>
      <c r="F13" s="295">
        <v>1898</v>
      </c>
      <c r="G13" s="297">
        <f aca="true" t="shared" si="3" ref="G13:G44">D13/C13*100</f>
        <v>9.995300015666613</v>
      </c>
      <c r="H13" s="298">
        <f t="shared" si="0"/>
        <v>59.50180166066114</v>
      </c>
      <c r="I13" s="299">
        <f t="shared" si="1"/>
        <v>29.735234215885946</v>
      </c>
      <c r="J13" s="300">
        <f aca="true" t="shared" si="4" ref="J13:J44">D13/E13*100</f>
        <v>16.798314902580305</v>
      </c>
      <c r="K13" s="301">
        <f aca="true" t="shared" si="5" ref="K13:K44">(D13+F13)/E13*100</f>
        <v>66.77198525539758</v>
      </c>
      <c r="L13" s="301">
        <f t="shared" si="2"/>
        <v>49.97367035281727</v>
      </c>
      <c r="M13" s="302">
        <f aca="true" t="shared" si="6" ref="M13:M44">F13/D13*100</f>
        <v>297.49216300940435</v>
      </c>
      <c r="N13" s="296">
        <v>49</v>
      </c>
      <c r="Q13" s="289"/>
      <c r="R13" s="289"/>
      <c r="S13" s="289"/>
    </row>
    <row r="14" spans="1:19" ht="12.75" customHeight="1">
      <c r="A14" s="293" t="s">
        <v>320</v>
      </c>
      <c r="B14" s="294"/>
      <c r="C14" s="295">
        <v>1873</v>
      </c>
      <c r="D14" s="296">
        <v>244</v>
      </c>
      <c r="E14" s="296">
        <v>1066</v>
      </c>
      <c r="F14" s="295">
        <v>524</v>
      </c>
      <c r="G14" s="297">
        <f t="shared" si="3"/>
        <v>13.027229044313934</v>
      </c>
      <c r="H14" s="298">
        <f t="shared" si="0"/>
        <v>56.91404164442072</v>
      </c>
      <c r="I14" s="299">
        <f t="shared" si="1"/>
        <v>27.97650827549386</v>
      </c>
      <c r="J14" s="300">
        <f t="shared" si="4"/>
        <v>22.88930581613508</v>
      </c>
      <c r="K14" s="301">
        <f t="shared" si="5"/>
        <v>72.04502814258912</v>
      </c>
      <c r="L14" s="301">
        <f t="shared" si="2"/>
        <v>49.15572232645403</v>
      </c>
      <c r="M14" s="302">
        <f t="shared" si="6"/>
        <v>214.75409836065575</v>
      </c>
      <c r="N14" s="296">
        <v>39</v>
      </c>
      <c r="Q14" s="289"/>
      <c r="R14" s="289"/>
      <c r="S14" s="289"/>
    </row>
    <row r="15" spans="1:19" ht="12.75" customHeight="1">
      <c r="A15" s="293" t="s">
        <v>321</v>
      </c>
      <c r="B15" s="294"/>
      <c r="C15" s="295">
        <v>1384</v>
      </c>
      <c r="D15" s="296">
        <v>193</v>
      </c>
      <c r="E15" s="296">
        <v>801</v>
      </c>
      <c r="F15" s="295">
        <v>353</v>
      </c>
      <c r="G15" s="297">
        <f t="shared" si="3"/>
        <v>13.94508670520231</v>
      </c>
      <c r="H15" s="298">
        <f t="shared" si="0"/>
        <v>57.8757225433526</v>
      </c>
      <c r="I15" s="299">
        <f t="shared" si="1"/>
        <v>25.50578034682081</v>
      </c>
      <c r="J15" s="300">
        <f t="shared" si="4"/>
        <v>24.094881398252184</v>
      </c>
      <c r="K15" s="301">
        <f t="shared" si="5"/>
        <v>68.16479400749064</v>
      </c>
      <c r="L15" s="301">
        <f t="shared" si="2"/>
        <v>44.06991260923846</v>
      </c>
      <c r="M15" s="302">
        <f t="shared" si="6"/>
        <v>182.9015544041451</v>
      </c>
      <c r="N15" s="296">
        <v>37</v>
      </c>
      <c r="Q15" s="289"/>
      <c r="R15" s="289"/>
      <c r="S15" s="289"/>
    </row>
    <row r="16" spans="1:19" ht="12.75" customHeight="1">
      <c r="A16" s="293" t="s">
        <v>322</v>
      </c>
      <c r="B16" s="294"/>
      <c r="C16" s="295">
        <v>3325</v>
      </c>
      <c r="D16" s="296">
        <v>503</v>
      </c>
      <c r="E16" s="296">
        <v>1904</v>
      </c>
      <c r="F16" s="295">
        <v>855</v>
      </c>
      <c r="G16" s="297">
        <f t="shared" si="3"/>
        <v>15.127819548872182</v>
      </c>
      <c r="H16" s="298">
        <f t="shared" si="0"/>
        <v>57.263157894736835</v>
      </c>
      <c r="I16" s="299">
        <f t="shared" si="1"/>
        <v>25.71428571428571</v>
      </c>
      <c r="J16" s="300">
        <f t="shared" si="4"/>
        <v>26.418067226890756</v>
      </c>
      <c r="K16" s="301">
        <f t="shared" si="5"/>
        <v>71.32352941176471</v>
      </c>
      <c r="L16" s="301">
        <f t="shared" si="2"/>
        <v>44.905462184873954</v>
      </c>
      <c r="M16" s="302">
        <f t="shared" si="6"/>
        <v>169.98011928429423</v>
      </c>
      <c r="N16" s="296">
        <v>63</v>
      </c>
      <c r="Q16" s="289"/>
      <c r="R16" s="289"/>
      <c r="S16" s="289"/>
    </row>
    <row r="17" spans="1:19" ht="12.75" customHeight="1">
      <c r="A17" s="852" t="s">
        <v>323</v>
      </c>
      <c r="B17" s="853"/>
      <c r="C17" s="291">
        <v>2251</v>
      </c>
      <c r="D17" s="292">
        <v>229</v>
      </c>
      <c r="E17" s="292">
        <v>1285</v>
      </c>
      <c r="F17" s="291">
        <v>692</v>
      </c>
      <c r="G17" s="854">
        <f t="shared" si="3"/>
        <v>10.173256330519768</v>
      </c>
      <c r="H17" s="855">
        <f t="shared" si="0"/>
        <v>57.085739671257215</v>
      </c>
      <c r="I17" s="856">
        <f t="shared" si="1"/>
        <v>30.741892492225674</v>
      </c>
      <c r="J17" s="857">
        <f t="shared" si="4"/>
        <v>17.82101167315175</v>
      </c>
      <c r="K17" s="858">
        <f t="shared" si="5"/>
        <v>71.67315175097276</v>
      </c>
      <c r="L17" s="858">
        <f t="shared" si="2"/>
        <v>53.85214007782101</v>
      </c>
      <c r="M17" s="859">
        <f t="shared" si="6"/>
        <v>302.1834061135371</v>
      </c>
      <c r="N17" s="292">
        <v>45</v>
      </c>
      <c r="Q17" s="289"/>
      <c r="R17" s="289"/>
      <c r="S17" s="289"/>
    </row>
    <row r="18" spans="1:19" ht="12.75" customHeight="1">
      <c r="A18" s="293" t="s">
        <v>324</v>
      </c>
      <c r="B18" s="294"/>
      <c r="C18" s="295">
        <v>2039</v>
      </c>
      <c r="D18" s="296">
        <v>227</v>
      </c>
      <c r="E18" s="296">
        <v>1162</v>
      </c>
      <c r="F18" s="295">
        <v>559</v>
      </c>
      <c r="G18" s="297">
        <f t="shared" si="3"/>
        <v>11.132908288376656</v>
      </c>
      <c r="H18" s="298">
        <f t="shared" si="0"/>
        <v>56.988719960765074</v>
      </c>
      <c r="I18" s="299">
        <f t="shared" si="1"/>
        <v>27.415399705738107</v>
      </c>
      <c r="J18" s="300">
        <f t="shared" si="4"/>
        <v>19.535283993115318</v>
      </c>
      <c r="K18" s="301">
        <f t="shared" si="5"/>
        <v>67.64199655765921</v>
      </c>
      <c r="L18" s="301">
        <f t="shared" si="2"/>
        <v>48.10671256454389</v>
      </c>
      <c r="M18" s="302">
        <f t="shared" si="6"/>
        <v>246.2555066079295</v>
      </c>
      <c r="N18" s="296">
        <v>91</v>
      </c>
      <c r="Q18" s="289"/>
      <c r="R18" s="289"/>
      <c r="S18" s="289"/>
    </row>
    <row r="19" spans="1:19" ht="12.75" customHeight="1">
      <c r="A19" s="293" t="s">
        <v>325</v>
      </c>
      <c r="B19" s="294"/>
      <c r="C19" s="295">
        <v>1247</v>
      </c>
      <c r="D19" s="296">
        <v>129</v>
      </c>
      <c r="E19" s="296">
        <v>697</v>
      </c>
      <c r="F19" s="295">
        <v>370</v>
      </c>
      <c r="G19" s="297">
        <f t="shared" si="3"/>
        <v>10.344827586206897</v>
      </c>
      <c r="H19" s="298">
        <f t="shared" si="0"/>
        <v>55.894145950280674</v>
      </c>
      <c r="I19" s="299">
        <f t="shared" si="1"/>
        <v>29.67121090617482</v>
      </c>
      <c r="J19" s="300">
        <f t="shared" si="4"/>
        <v>18.507890961262554</v>
      </c>
      <c r="K19" s="301">
        <f t="shared" si="5"/>
        <v>71.59253945480631</v>
      </c>
      <c r="L19" s="301">
        <f t="shared" si="2"/>
        <v>53.08464849354376</v>
      </c>
      <c r="M19" s="302">
        <f t="shared" si="6"/>
        <v>286.82170542635663</v>
      </c>
      <c r="N19" s="296">
        <v>51</v>
      </c>
      <c r="Q19" s="289"/>
      <c r="R19" s="289"/>
      <c r="S19" s="289"/>
    </row>
    <row r="20" spans="1:19" ht="12.75" customHeight="1">
      <c r="A20" s="293" t="s">
        <v>326</v>
      </c>
      <c r="B20" s="294"/>
      <c r="C20" s="295">
        <v>2073</v>
      </c>
      <c r="D20" s="296">
        <v>286</v>
      </c>
      <c r="E20" s="296">
        <v>1261</v>
      </c>
      <c r="F20" s="295">
        <v>487</v>
      </c>
      <c r="G20" s="297">
        <f t="shared" si="3"/>
        <v>13.796430294259526</v>
      </c>
      <c r="H20" s="298">
        <f t="shared" si="0"/>
        <v>60.8297153883261</v>
      </c>
      <c r="I20" s="299">
        <f t="shared" si="1"/>
        <v>23.49252291365171</v>
      </c>
      <c r="J20" s="300">
        <f t="shared" si="4"/>
        <v>22.68041237113402</v>
      </c>
      <c r="K20" s="301">
        <f t="shared" si="5"/>
        <v>61.30055511498811</v>
      </c>
      <c r="L20" s="301">
        <f t="shared" si="2"/>
        <v>38.62014274385409</v>
      </c>
      <c r="M20" s="302">
        <f t="shared" si="6"/>
        <v>170.27972027972027</v>
      </c>
      <c r="N20" s="296">
        <v>39</v>
      </c>
      <c r="Q20" s="289"/>
      <c r="R20" s="289"/>
      <c r="S20" s="289"/>
    </row>
    <row r="21" spans="1:19" ht="12.75" customHeight="1">
      <c r="A21" s="293" t="s">
        <v>327</v>
      </c>
      <c r="B21" s="294"/>
      <c r="C21" s="295">
        <v>4723</v>
      </c>
      <c r="D21" s="296">
        <v>702</v>
      </c>
      <c r="E21" s="296">
        <v>2735</v>
      </c>
      <c r="F21" s="295">
        <v>1228</v>
      </c>
      <c r="G21" s="297">
        <f t="shared" si="3"/>
        <v>14.863434257886937</v>
      </c>
      <c r="H21" s="298">
        <f t="shared" si="0"/>
        <v>57.90810925259369</v>
      </c>
      <c r="I21" s="299">
        <f t="shared" si="1"/>
        <v>26.000423459665466</v>
      </c>
      <c r="J21" s="300">
        <f t="shared" si="4"/>
        <v>25.6672760511883</v>
      </c>
      <c r="K21" s="301">
        <f t="shared" si="5"/>
        <v>70.56672760511883</v>
      </c>
      <c r="L21" s="301">
        <f t="shared" si="2"/>
        <v>44.89945155393053</v>
      </c>
      <c r="M21" s="302">
        <f t="shared" si="6"/>
        <v>174.9287749287749</v>
      </c>
      <c r="N21" s="296">
        <v>58</v>
      </c>
      <c r="Q21" s="289"/>
      <c r="R21" s="289"/>
      <c r="S21" s="289"/>
    </row>
    <row r="22" spans="1:19" ht="12.75" customHeight="1">
      <c r="A22" s="852" t="s">
        <v>328</v>
      </c>
      <c r="B22" s="853"/>
      <c r="C22" s="291">
        <v>1443</v>
      </c>
      <c r="D22" s="292">
        <v>147</v>
      </c>
      <c r="E22" s="292">
        <v>847</v>
      </c>
      <c r="F22" s="291">
        <v>407</v>
      </c>
      <c r="G22" s="854">
        <f t="shared" si="3"/>
        <v>10.187110187110187</v>
      </c>
      <c r="H22" s="855">
        <f t="shared" si="0"/>
        <v>58.6971586971587</v>
      </c>
      <c r="I22" s="856">
        <f t="shared" si="1"/>
        <v>28.205128205128204</v>
      </c>
      <c r="J22" s="857">
        <f t="shared" si="4"/>
        <v>17.355371900826448</v>
      </c>
      <c r="K22" s="858">
        <f t="shared" si="5"/>
        <v>65.4073199527745</v>
      </c>
      <c r="L22" s="858">
        <f t="shared" si="2"/>
        <v>48.05194805194805</v>
      </c>
      <c r="M22" s="859">
        <f t="shared" si="6"/>
        <v>276.87074829931976</v>
      </c>
      <c r="N22" s="292">
        <v>42</v>
      </c>
      <c r="Q22" s="289"/>
      <c r="R22" s="289"/>
      <c r="S22" s="289"/>
    </row>
    <row r="23" spans="1:19" ht="12.75" customHeight="1">
      <c r="A23" s="293" t="s">
        <v>329</v>
      </c>
      <c r="B23" s="294"/>
      <c r="C23" s="295">
        <v>2334</v>
      </c>
      <c r="D23" s="296">
        <v>243</v>
      </c>
      <c r="E23" s="296">
        <v>1254</v>
      </c>
      <c r="F23" s="295">
        <v>724</v>
      </c>
      <c r="G23" s="297">
        <f t="shared" si="3"/>
        <v>10.411311053984576</v>
      </c>
      <c r="H23" s="298">
        <f t="shared" si="0"/>
        <v>53.72750642673522</v>
      </c>
      <c r="I23" s="299">
        <f t="shared" si="1"/>
        <v>31.01970865467009</v>
      </c>
      <c r="J23" s="300">
        <f t="shared" si="4"/>
        <v>19.37799043062201</v>
      </c>
      <c r="K23" s="301">
        <f t="shared" si="5"/>
        <v>77.11323763955343</v>
      </c>
      <c r="L23" s="301">
        <f t="shared" si="2"/>
        <v>57.73524720893142</v>
      </c>
      <c r="M23" s="302">
        <f t="shared" si="6"/>
        <v>297.9423868312757</v>
      </c>
      <c r="N23" s="296">
        <v>113</v>
      </c>
      <c r="Q23" s="289"/>
      <c r="R23" s="289"/>
      <c r="S23" s="289"/>
    </row>
    <row r="24" spans="1:19" ht="12.75" customHeight="1">
      <c r="A24" s="293" t="s">
        <v>330</v>
      </c>
      <c r="B24" s="294"/>
      <c r="C24" s="295">
        <v>843</v>
      </c>
      <c r="D24" s="296">
        <v>95</v>
      </c>
      <c r="E24" s="296">
        <v>439</v>
      </c>
      <c r="F24" s="295">
        <v>265</v>
      </c>
      <c r="G24" s="297">
        <f t="shared" si="3"/>
        <v>11.269276393831554</v>
      </c>
      <c r="H24" s="298">
        <f t="shared" si="0"/>
        <v>52.07591933570581</v>
      </c>
      <c r="I24" s="299">
        <f t="shared" si="1"/>
        <v>31.435349940688017</v>
      </c>
      <c r="J24" s="300">
        <f t="shared" si="4"/>
        <v>21.64009111617312</v>
      </c>
      <c r="K24" s="301">
        <f t="shared" si="5"/>
        <v>82.00455580865604</v>
      </c>
      <c r="L24" s="301">
        <f t="shared" si="2"/>
        <v>60.36446469248291</v>
      </c>
      <c r="M24" s="302">
        <f t="shared" si="6"/>
        <v>278.9473684210526</v>
      </c>
      <c r="N24" s="296">
        <v>44</v>
      </c>
      <c r="Q24" s="289"/>
      <c r="R24" s="289"/>
      <c r="S24" s="289"/>
    </row>
    <row r="25" spans="1:19" ht="12.75" customHeight="1">
      <c r="A25" s="293" t="s">
        <v>331</v>
      </c>
      <c r="B25" s="294"/>
      <c r="C25" s="295">
        <v>1201</v>
      </c>
      <c r="D25" s="296">
        <v>167</v>
      </c>
      <c r="E25" s="296">
        <v>668</v>
      </c>
      <c r="F25" s="295">
        <v>320</v>
      </c>
      <c r="G25" s="297">
        <f t="shared" si="3"/>
        <v>13.905079100749376</v>
      </c>
      <c r="H25" s="298">
        <f t="shared" si="0"/>
        <v>55.6203164029975</v>
      </c>
      <c r="I25" s="299">
        <f t="shared" si="1"/>
        <v>26.644462947543712</v>
      </c>
      <c r="J25" s="300">
        <f t="shared" si="4"/>
        <v>25</v>
      </c>
      <c r="K25" s="301">
        <f t="shared" si="5"/>
        <v>72.90419161676647</v>
      </c>
      <c r="L25" s="301">
        <f t="shared" si="2"/>
        <v>47.90419161676647</v>
      </c>
      <c r="M25" s="302">
        <f t="shared" si="6"/>
        <v>191.61676646706587</v>
      </c>
      <c r="N25" s="296">
        <v>46</v>
      </c>
      <c r="Q25" s="289"/>
      <c r="R25" s="289"/>
      <c r="S25" s="289"/>
    </row>
    <row r="26" spans="1:19" ht="12.75" customHeight="1">
      <c r="A26" s="293" t="s">
        <v>332</v>
      </c>
      <c r="B26" s="294"/>
      <c r="C26" s="295">
        <v>666</v>
      </c>
      <c r="D26" s="296">
        <v>55</v>
      </c>
      <c r="E26" s="296">
        <v>414</v>
      </c>
      <c r="F26" s="295">
        <v>165</v>
      </c>
      <c r="G26" s="297">
        <f t="shared" si="3"/>
        <v>8.258258258258259</v>
      </c>
      <c r="H26" s="298">
        <f t="shared" si="0"/>
        <v>62.16216216216216</v>
      </c>
      <c r="I26" s="299">
        <f t="shared" si="1"/>
        <v>24.774774774774773</v>
      </c>
      <c r="J26" s="300">
        <f t="shared" si="4"/>
        <v>13.285024154589372</v>
      </c>
      <c r="K26" s="301">
        <f t="shared" si="5"/>
        <v>53.14009661835749</v>
      </c>
      <c r="L26" s="301">
        <f t="shared" si="2"/>
        <v>39.85507246376812</v>
      </c>
      <c r="M26" s="302">
        <f t="shared" si="6"/>
        <v>300</v>
      </c>
      <c r="N26" s="296">
        <v>32</v>
      </c>
      <c r="Q26" s="289"/>
      <c r="R26" s="289"/>
      <c r="S26" s="289"/>
    </row>
    <row r="27" spans="1:19" ht="12.75" customHeight="1">
      <c r="A27" s="852" t="s">
        <v>333</v>
      </c>
      <c r="B27" s="853"/>
      <c r="C27" s="291">
        <v>611</v>
      </c>
      <c r="D27" s="292">
        <v>98</v>
      </c>
      <c r="E27" s="292">
        <v>361</v>
      </c>
      <c r="F27" s="291">
        <v>141</v>
      </c>
      <c r="G27" s="854">
        <f t="shared" si="3"/>
        <v>16.0392798690671</v>
      </c>
      <c r="H27" s="855">
        <f t="shared" si="0"/>
        <v>59.08346972176759</v>
      </c>
      <c r="I27" s="856">
        <f t="shared" si="1"/>
        <v>23.076923076923077</v>
      </c>
      <c r="J27" s="857">
        <f t="shared" si="4"/>
        <v>27.146814404432135</v>
      </c>
      <c r="K27" s="858">
        <f t="shared" si="5"/>
        <v>66.20498614958449</v>
      </c>
      <c r="L27" s="858">
        <f t="shared" si="2"/>
        <v>39.05817174515235</v>
      </c>
      <c r="M27" s="859">
        <f t="shared" si="6"/>
        <v>143.87755102040816</v>
      </c>
      <c r="N27" s="292">
        <v>11</v>
      </c>
      <c r="Q27" s="289"/>
      <c r="R27" s="289"/>
      <c r="S27" s="289"/>
    </row>
    <row r="28" spans="1:19" ht="12.75" customHeight="1">
      <c r="A28" s="293" t="s">
        <v>334</v>
      </c>
      <c r="B28" s="294"/>
      <c r="C28" s="295">
        <v>948</v>
      </c>
      <c r="D28" s="296">
        <v>111</v>
      </c>
      <c r="E28" s="296">
        <v>581</v>
      </c>
      <c r="F28" s="295">
        <v>237</v>
      </c>
      <c r="G28" s="297">
        <f t="shared" si="3"/>
        <v>11.708860759493671</v>
      </c>
      <c r="H28" s="298">
        <f t="shared" si="0"/>
        <v>61.28691983122363</v>
      </c>
      <c r="I28" s="299">
        <f t="shared" si="1"/>
        <v>25</v>
      </c>
      <c r="J28" s="300">
        <f t="shared" si="4"/>
        <v>19.104991394148023</v>
      </c>
      <c r="K28" s="301">
        <f t="shared" si="5"/>
        <v>59.896729776247845</v>
      </c>
      <c r="L28" s="301">
        <f t="shared" si="2"/>
        <v>40.79173838209983</v>
      </c>
      <c r="M28" s="302">
        <f t="shared" si="6"/>
        <v>213.51351351351352</v>
      </c>
      <c r="N28" s="296">
        <v>19</v>
      </c>
      <c r="Q28" s="289"/>
      <c r="R28" s="289"/>
      <c r="S28" s="289"/>
    </row>
    <row r="29" spans="1:19" ht="12.75" customHeight="1">
      <c r="A29" s="293" t="s">
        <v>335</v>
      </c>
      <c r="B29" s="294"/>
      <c r="C29" s="295">
        <v>2829</v>
      </c>
      <c r="D29" s="296">
        <v>383</v>
      </c>
      <c r="E29" s="296">
        <v>1583</v>
      </c>
      <c r="F29" s="295">
        <v>819</v>
      </c>
      <c r="G29" s="297">
        <f t="shared" si="3"/>
        <v>13.538352774832097</v>
      </c>
      <c r="H29" s="298">
        <f t="shared" si="0"/>
        <v>55.956168257334745</v>
      </c>
      <c r="I29" s="299">
        <f t="shared" si="1"/>
        <v>28.950159066808055</v>
      </c>
      <c r="J29" s="300">
        <f t="shared" si="4"/>
        <v>24.19456727732154</v>
      </c>
      <c r="K29" s="301">
        <f t="shared" si="5"/>
        <v>75.9317751105496</v>
      </c>
      <c r="L29" s="301">
        <f t="shared" si="2"/>
        <v>51.73720783322805</v>
      </c>
      <c r="M29" s="302">
        <f t="shared" si="6"/>
        <v>213.83812010443864</v>
      </c>
      <c r="N29" s="296">
        <v>44</v>
      </c>
      <c r="Q29" s="289"/>
      <c r="R29" s="289"/>
      <c r="S29" s="289"/>
    </row>
    <row r="30" spans="1:19" ht="12.75" customHeight="1">
      <c r="A30" s="293" t="s">
        <v>336</v>
      </c>
      <c r="B30" s="294"/>
      <c r="C30" s="295">
        <v>625</v>
      </c>
      <c r="D30" s="296">
        <v>55</v>
      </c>
      <c r="E30" s="296">
        <v>341</v>
      </c>
      <c r="F30" s="295">
        <v>204</v>
      </c>
      <c r="G30" s="297">
        <f t="shared" si="3"/>
        <v>8.799999999999999</v>
      </c>
      <c r="H30" s="298">
        <f t="shared" si="0"/>
        <v>54.559999999999995</v>
      </c>
      <c r="I30" s="299">
        <f t="shared" si="1"/>
        <v>32.64</v>
      </c>
      <c r="J30" s="300">
        <f t="shared" si="4"/>
        <v>16.129032258064516</v>
      </c>
      <c r="K30" s="301">
        <f t="shared" si="5"/>
        <v>75.95307917888563</v>
      </c>
      <c r="L30" s="301">
        <f t="shared" si="2"/>
        <v>59.82404692082112</v>
      </c>
      <c r="M30" s="302">
        <f t="shared" si="6"/>
        <v>370.9090909090909</v>
      </c>
      <c r="N30" s="296">
        <v>25</v>
      </c>
      <c r="Q30" s="289"/>
      <c r="R30" s="289"/>
      <c r="S30" s="289"/>
    </row>
    <row r="31" spans="1:19" ht="12.75" customHeight="1">
      <c r="A31" s="293" t="s">
        <v>337</v>
      </c>
      <c r="B31" s="294"/>
      <c r="C31" s="295">
        <v>1136</v>
      </c>
      <c r="D31" s="296">
        <v>128</v>
      </c>
      <c r="E31" s="296">
        <v>635</v>
      </c>
      <c r="F31" s="295">
        <v>304</v>
      </c>
      <c r="G31" s="297">
        <f t="shared" si="3"/>
        <v>11.267605633802818</v>
      </c>
      <c r="H31" s="298">
        <f t="shared" si="0"/>
        <v>55.897887323943664</v>
      </c>
      <c r="I31" s="299">
        <f t="shared" si="1"/>
        <v>26.76056338028169</v>
      </c>
      <c r="J31" s="300">
        <f t="shared" si="4"/>
        <v>20.15748031496063</v>
      </c>
      <c r="K31" s="301">
        <f t="shared" si="5"/>
        <v>68.03149606299212</v>
      </c>
      <c r="L31" s="301">
        <f t="shared" si="2"/>
        <v>47.874015748031496</v>
      </c>
      <c r="M31" s="302">
        <f t="shared" si="6"/>
        <v>237.5</v>
      </c>
      <c r="N31" s="296">
        <v>69</v>
      </c>
      <c r="Q31" s="289"/>
      <c r="R31" s="289"/>
      <c r="S31" s="289"/>
    </row>
    <row r="32" spans="1:19" ht="12.75" customHeight="1">
      <c r="A32" s="852" t="s">
        <v>338</v>
      </c>
      <c r="B32" s="853"/>
      <c r="C32" s="291">
        <v>499</v>
      </c>
      <c r="D32" s="292">
        <v>56</v>
      </c>
      <c r="E32" s="292">
        <v>277</v>
      </c>
      <c r="F32" s="291">
        <v>160</v>
      </c>
      <c r="G32" s="854">
        <f t="shared" si="3"/>
        <v>11.22244488977956</v>
      </c>
      <c r="H32" s="855">
        <f t="shared" si="0"/>
        <v>55.51102204408818</v>
      </c>
      <c r="I32" s="856">
        <f t="shared" si="1"/>
        <v>32.06412825651302</v>
      </c>
      <c r="J32" s="857">
        <f t="shared" si="4"/>
        <v>20.216606498194945</v>
      </c>
      <c r="K32" s="858">
        <f t="shared" si="5"/>
        <v>77.9783393501805</v>
      </c>
      <c r="L32" s="858">
        <f t="shared" si="2"/>
        <v>57.761732851985556</v>
      </c>
      <c r="M32" s="859">
        <f t="shared" si="6"/>
        <v>285.7142857142857</v>
      </c>
      <c r="N32" s="292">
        <v>6</v>
      </c>
      <c r="Q32" s="289"/>
      <c r="R32" s="289"/>
      <c r="S32" s="289"/>
    </row>
    <row r="33" spans="1:19" ht="12.75" customHeight="1">
      <c r="A33" s="293" t="s">
        <v>339</v>
      </c>
      <c r="B33" s="294"/>
      <c r="C33" s="295">
        <v>683</v>
      </c>
      <c r="D33" s="296">
        <v>75</v>
      </c>
      <c r="E33" s="296">
        <v>449</v>
      </c>
      <c r="F33" s="295">
        <v>136</v>
      </c>
      <c r="G33" s="297">
        <f t="shared" si="3"/>
        <v>10.980966325036604</v>
      </c>
      <c r="H33" s="298">
        <f t="shared" si="0"/>
        <v>65.7393850658858</v>
      </c>
      <c r="I33" s="299">
        <f t="shared" si="1"/>
        <v>19.91215226939971</v>
      </c>
      <c r="J33" s="300">
        <f t="shared" si="4"/>
        <v>16.70378619153675</v>
      </c>
      <c r="K33" s="301">
        <f t="shared" si="5"/>
        <v>46.99331848552338</v>
      </c>
      <c r="L33" s="301">
        <f t="shared" si="2"/>
        <v>30.28953229398664</v>
      </c>
      <c r="M33" s="302">
        <f t="shared" si="6"/>
        <v>181.33333333333331</v>
      </c>
      <c r="N33" s="296">
        <v>23</v>
      </c>
      <c r="Q33" s="289"/>
      <c r="R33" s="289"/>
      <c r="S33" s="289"/>
    </row>
    <row r="34" spans="1:19" ht="12.75" customHeight="1">
      <c r="A34" s="293" t="s">
        <v>340</v>
      </c>
      <c r="B34" s="294"/>
      <c r="C34" s="295">
        <v>1910</v>
      </c>
      <c r="D34" s="296">
        <v>209</v>
      </c>
      <c r="E34" s="296">
        <v>1039</v>
      </c>
      <c r="F34" s="295">
        <v>623</v>
      </c>
      <c r="G34" s="297">
        <f t="shared" si="3"/>
        <v>10.94240837696335</v>
      </c>
      <c r="H34" s="298">
        <f t="shared" si="0"/>
        <v>54.3979057591623</v>
      </c>
      <c r="I34" s="299">
        <f t="shared" si="1"/>
        <v>32.61780104712042</v>
      </c>
      <c r="J34" s="300">
        <f t="shared" si="4"/>
        <v>20.115495668912416</v>
      </c>
      <c r="K34" s="301">
        <f t="shared" si="5"/>
        <v>80.07699711260827</v>
      </c>
      <c r="L34" s="301">
        <f t="shared" si="2"/>
        <v>59.961501443695866</v>
      </c>
      <c r="M34" s="302">
        <f t="shared" si="6"/>
        <v>298.0861244019139</v>
      </c>
      <c r="N34" s="296">
        <v>39</v>
      </c>
      <c r="Q34" s="289"/>
      <c r="R34" s="289"/>
      <c r="S34" s="289"/>
    </row>
    <row r="35" spans="1:19" ht="12.75" customHeight="1">
      <c r="A35" s="293" t="s">
        <v>341</v>
      </c>
      <c r="B35" s="294"/>
      <c r="C35" s="295">
        <v>1697</v>
      </c>
      <c r="D35" s="296">
        <v>251</v>
      </c>
      <c r="E35" s="296">
        <v>1019</v>
      </c>
      <c r="F35" s="295">
        <v>401</v>
      </c>
      <c r="G35" s="297">
        <f t="shared" si="3"/>
        <v>14.790807307012374</v>
      </c>
      <c r="H35" s="298">
        <f t="shared" si="0"/>
        <v>60.04714201532116</v>
      </c>
      <c r="I35" s="299">
        <f t="shared" si="1"/>
        <v>23.629935179728932</v>
      </c>
      <c r="J35" s="300">
        <f t="shared" si="4"/>
        <v>24.63199214916585</v>
      </c>
      <c r="K35" s="301">
        <f t="shared" si="5"/>
        <v>63.984298331697744</v>
      </c>
      <c r="L35" s="301">
        <f t="shared" si="2"/>
        <v>39.35230618253189</v>
      </c>
      <c r="M35" s="302">
        <f t="shared" si="6"/>
        <v>159.7609561752988</v>
      </c>
      <c r="N35" s="296">
        <v>26</v>
      </c>
      <c r="Q35" s="289"/>
      <c r="R35" s="289"/>
      <c r="S35" s="289"/>
    </row>
    <row r="36" spans="1:19" ht="12.75" customHeight="1">
      <c r="A36" s="293" t="s">
        <v>342</v>
      </c>
      <c r="B36" s="294"/>
      <c r="C36" s="295">
        <v>1167</v>
      </c>
      <c r="D36" s="296">
        <v>118</v>
      </c>
      <c r="E36" s="296">
        <v>694</v>
      </c>
      <c r="F36" s="295">
        <v>316</v>
      </c>
      <c r="G36" s="297">
        <f t="shared" si="3"/>
        <v>10.11139674378749</v>
      </c>
      <c r="H36" s="298">
        <f t="shared" si="0"/>
        <v>59.46872322193659</v>
      </c>
      <c r="I36" s="299">
        <f t="shared" si="1"/>
        <v>27.07797772065124</v>
      </c>
      <c r="J36" s="300">
        <f t="shared" si="4"/>
        <v>17.002881844380404</v>
      </c>
      <c r="K36" s="301">
        <f t="shared" si="5"/>
        <v>62.53602305475504</v>
      </c>
      <c r="L36" s="301">
        <f t="shared" si="2"/>
        <v>45.53314121037464</v>
      </c>
      <c r="M36" s="302">
        <f t="shared" si="6"/>
        <v>267.79661016949154</v>
      </c>
      <c r="N36" s="296">
        <v>39</v>
      </c>
      <c r="Q36" s="289"/>
      <c r="R36" s="289"/>
      <c r="S36" s="289"/>
    </row>
    <row r="37" spans="1:19" ht="12.75" customHeight="1">
      <c r="A37" s="852" t="s">
        <v>343</v>
      </c>
      <c r="B37" s="853"/>
      <c r="C37" s="291">
        <v>899</v>
      </c>
      <c r="D37" s="292">
        <v>90</v>
      </c>
      <c r="E37" s="292">
        <v>552</v>
      </c>
      <c r="F37" s="291">
        <v>210</v>
      </c>
      <c r="G37" s="854">
        <f t="shared" si="3"/>
        <v>10.011123470522804</v>
      </c>
      <c r="H37" s="855">
        <f t="shared" si="0"/>
        <v>61.40155728587319</v>
      </c>
      <c r="I37" s="856">
        <f t="shared" si="1"/>
        <v>23.35928809788654</v>
      </c>
      <c r="J37" s="857">
        <f t="shared" si="4"/>
        <v>16.304347826086957</v>
      </c>
      <c r="K37" s="858">
        <f t="shared" si="5"/>
        <v>54.347826086956516</v>
      </c>
      <c r="L37" s="858">
        <f t="shared" si="2"/>
        <v>38.04347826086957</v>
      </c>
      <c r="M37" s="859">
        <f t="shared" si="6"/>
        <v>233.33333333333334</v>
      </c>
      <c r="N37" s="292">
        <v>47</v>
      </c>
      <c r="Q37" s="289"/>
      <c r="R37" s="289"/>
      <c r="S37" s="289"/>
    </row>
    <row r="38" spans="1:19" ht="12.75" customHeight="1">
      <c r="A38" s="293" t="s">
        <v>344</v>
      </c>
      <c r="B38" s="294"/>
      <c r="C38" s="295">
        <v>627</v>
      </c>
      <c r="D38" s="296">
        <v>56</v>
      </c>
      <c r="E38" s="296">
        <v>402</v>
      </c>
      <c r="F38" s="295">
        <v>145</v>
      </c>
      <c r="G38" s="297">
        <f t="shared" si="3"/>
        <v>8.931419457735247</v>
      </c>
      <c r="H38" s="298">
        <f t="shared" si="0"/>
        <v>64.11483253588517</v>
      </c>
      <c r="I38" s="299">
        <f t="shared" si="1"/>
        <v>23.125996810207337</v>
      </c>
      <c r="J38" s="300">
        <f t="shared" si="4"/>
        <v>13.930348258706468</v>
      </c>
      <c r="K38" s="301">
        <f t="shared" si="5"/>
        <v>50</v>
      </c>
      <c r="L38" s="301">
        <f t="shared" si="2"/>
        <v>36.069651741293534</v>
      </c>
      <c r="M38" s="302">
        <f t="shared" si="6"/>
        <v>258.92857142857144</v>
      </c>
      <c r="N38" s="296">
        <v>24</v>
      </c>
      <c r="Q38" s="289"/>
      <c r="R38" s="289"/>
      <c r="S38" s="289"/>
    </row>
    <row r="39" spans="1:19" ht="12.75" customHeight="1">
      <c r="A39" s="293" t="s">
        <v>345</v>
      </c>
      <c r="B39" s="294"/>
      <c r="C39" s="295">
        <v>592</v>
      </c>
      <c r="D39" s="296">
        <v>77</v>
      </c>
      <c r="E39" s="296">
        <v>370</v>
      </c>
      <c r="F39" s="295">
        <v>134</v>
      </c>
      <c r="G39" s="297">
        <f t="shared" si="3"/>
        <v>13.006756756756758</v>
      </c>
      <c r="H39" s="298">
        <f aca="true" t="shared" si="7" ref="H39:H65">E39/C39*100</f>
        <v>62.5</v>
      </c>
      <c r="I39" s="299">
        <f aca="true" t="shared" si="8" ref="I39:I65">F39/C39*100</f>
        <v>22.635135135135133</v>
      </c>
      <c r="J39" s="300">
        <f t="shared" si="4"/>
        <v>20.81081081081081</v>
      </c>
      <c r="K39" s="301">
        <f t="shared" si="5"/>
        <v>57.027027027027025</v>
      </c>
      <c r="L39" s="301">
        <f aca="true" t="shared" si="9" ref="L39:L65">F39/E39*100</f>
        <v>36.21621621621622</v>
      </c>
      <c r="M39" s="302">
        <f t="shared" si="6"/>
        <v>174.02597402597402</v>
      </c>
      <c r="N39" s="296">
        <v>11</v>
      </c>
      <c r="Q39" s="289"/>
      <c r="R39" s="289"/>
      <c r="S39" s="289"/>
    </row>
    <row r="40" spans="1:19" ht="12.75" customHeight="1">
      <c r="A40" s="293" t="s">
        <v>346</v>
      </c>
      <c r="B40" s="294"/>
      <c r="C40" s="295">
        <v>1338</v>
      </c>
      <c r="D40" s="296">
        <v>137</v>
      </c>
      <c r="E40" s="296">
        <v>718</v>
      </c>
      <c r="F40" s="295">
        <v>455</v>
      </c>
      <c r="G40" s="297">
        <f t="shared" si="3"/>
        <v>10.23916292974589</v>
      </c>
      <c r="H40" s="298">
        <f t="shared" si="7"/>
        <v>53.66218236173393</v>
      </c>
      <c r="I40" s="299">
        <f t="shared" si="8"/>
        <v>34.005979073243644</v>
      </c>
      <c r="J40" s="300">
        <f t="shared" si="4"/>
        <v>19.080779944289695</v>
      </c>
      <c r="K40" s="301">
        <f t="shared" si="5"/>
        <v>82.45125348189416</v>
      </c>
      <c r="L40" s="301">
        <f t="shared" si="9"/>
        <v>63.370473537604454</v>
      </c>
      <c r="M40" s="302">
        <f t="shared" si="6"/>
        <v>332.11678832116786</v>
      </c>
      <c r="N40" s="296">
        <v>28</v>
      </c>
      <c r="Q40" s="289"/>
      <c r="R40" s="289"/>
      <c r="S40" s="289"/>
    </row>
    <row r="41" spans="1:19" ht="12.75" customHeight="1">
      <c r="A41" s="293" t="s">
        <v>347</v>
      </c>
      <c r="B41" s="294"/>
      <c r="C41" s="295">
        <v>1190</v>
      </c>
      <c r="D41" s="296">
        <v>180</v>
      </c>
      <c r="E41" s="296">
        <v>718</v>
      </c>
      <c r="F41" s="295">
        <v>269</v>
      </c>
      <c r="G41" s="297">
        <f t="shared" si="3"/>
        <v>15.126050420168067</v>
      </c>
      <c r="H41" s="298">
        <f t="shared" si="7"/>
        <v>60.33613445378151</v>
      </c>
      <c r="I41" s="299">
        <f t="shared" si="8"/>
        <v>22.605042016806724</v>
      </c>
      <c r="J41" s="300">
        <f t="shared" si="4"/>
        <v>25.069637883008355</v>
      </c>
      <c r="K41" s="301">
        <f t="shared" si="5"/>
        <v>62.53481894150418</v>
      </c>
      <c r="L41" s="301">
        <f t="shared" si="9"/>
        <v>37.46518105849582</v>
      </c>
      <c r="M41" s="302">
        <f t="shared" si="6"/>
        <v>149.44444444444446</v>
      </c>
      <c r="N41" s="296">
        <v>23</v>
      </c>
      <c r="Q41" s="289"/>
      <c r="R41" s="289"/>
      <c r="S41" s="289"/>
    </row>
    <row r="42" spans="1:19" ht="12.75" customHeight="1">
      <c r="A42" s="852" t="s">
        <v>348</v>
      </c>
      <c r="B42" s="853"/>
      <c r="C42" s="291">
        <v>459</v>
      </c>
      <c r="D42" s="292">
        <v>36</v>
      </c>
      <c r="E42" s="292">
        <v>280</v>
      </c>
      <c r="F42" s="291">
        <v>130</v>
      </c>
      <c r="G42" s="854">
        <f t="shared" si="3"/>
        <v>7.8431372549019605</v>
      </c>
      <c r="H42" s="855">
        <f t="shared" si="7"/>
        <v>61.00217864923747</v>
      </c>
      <c r="I42" s="856">
        <f t="shared" si="8"/>
        <v>28.322440087145967</v>
      </c>
      <c r="J42" s="857">
        <f t="shared" si="4"/>
        <v>12.857142857142856</v>
      </c>
      <c r="K42" s="858">
        <f t="shared" si="5"/>
        <v>59.285714285714285</v>
      </c>
      <c r="L42" s="858">
        <f t="shared" si="9"/>
        <v>46.42857142857143</v>
      </c>
      <c r="M42" s="859">
        <f t="shared" si="6"/>
        <v>361.11111111111114</v>
      </c>
      <c r="N42" s="292">
        <v>13</v>
      </c>
      <c r="Q42" s="289"/>
      <c r="R42" s="289"/>
      <c r="S42" s="289"/>
    </row>
    <row r="43" spans="1:19" ht="12.75" customHeight="1">
      <c r="A43" s="293" t="s">
        <v>349</v>
      </c>
      <c r="B43" s="294"/>
      <c r="C43" s="295">
        <v>3409</v>
      </c>
      <c r="D43" s="296">
        <v>410</v>
      </c>
      <c r="E43" s="296">
        <v>2102</v>
      </c>
      <c r="F43" s="295">
        <v>844</v>
      </c>
      <c r="G43" s="297">
        <f t="shared" si="3"/>
        <v>12.026987386330303</v>
      </c>
      <c r="H43" s="298">
        <f t="shared" si="7"/>
        <v>61.660310941625106</v>
      </c>
      <c r="I43" s="299">
        <f t="shared" si="8"/>
        <v>24.75799354649457</v>
      </c>
      <c r="J43" s="300">
        <f t="shared" si="4"/>
        <v>19.50523311132255</v>
      </c>
      <c r="K43" s="301">
        <f t="shared" si="5"/>
        <v>59.65746907706946</v>
      </c>
      <c r="L43" s="301">
        <f t="shared" si="9"/>
        <v>40.15223596574691</v>
      </c>
      <c r="M43" s="302">
        <f t="shared" si="6"/>
        <v>205.85365853658539</v>
      </c>
      <c r="N43" s="296">
        <v>53</v>
      </c>
      <c r="Q43" s="289"/>
      <c r="R43" s="289"/>
      <c r="S43" s="289"/>
    </row>
    <row r="44" spans="1:19" ht="12.75" customHeight="1">
      <c r="A44" s="293" t="s">
        <v>350</v>
      </c>
      <c r="B44" s="294"/>
      <c r="C44" s="295">
        <v>557</v>
      </c>
      <c r="D44" s="296">
        <v>53</v>
      </c>
      <c r="E44" s="296">
        <v>295</v>
      </c>
      <c r="F44" s="295">
        <v>205</v>
      </c>
      <c r="G44" s="297">
        <f t="shared" si="3"/>
        <v>9.515260323159785</v>
      </c>
      <c r="H44" s="298">
        <f t="shared" si="7"/>
        <v>52.96229802513464</v>
      </c>
      <c r="I44" s="299">
        <f t="shared" si="8"/>
        <v>36.80430879712747</v>
      </c>
      <c r="J44" s="300">
        <f t="shared" si="4"/>
        <v>17.966101694915253</v>
      </c>
      <c r="K44" s="301">
        <f t="shared" si="5"/>
        <v>87.45762711864407</v>
      </c>
      <c r="L44" s="301">
        <f t="shared" si="9"/>
        <v>69.49152542372882</v>
      </c>
      <c r="M44" s="302">
        <f t="shared" si="6"/>
        <v>386.79245283018867</v>
      </c>
      <c r="N44" s="296">
        <v>4</v>
      </c>
      <c r="Q44" s="289"/>
      <c r="R44" s="289"/>
      <c r="S44" s="289"/>
    </row>
    <row r="45" spans="1:19" ht="12.75" customHeight="1">
      <c r="A45" s="293" t="s">
        <v>351</v>
      </c>
      <c r="B45" s="294"/>
      <c r="C45" s="295">
        <v>602</v>
      </c>
      <c r="D45" s="296">
        <v>51</v>
      </c>
      <c r="E45" s="296">
        <v>366</v>
      </c>
      <c r="F45" s="295">
        <v>162</v>
      </c>
      <c r="G45" s="297">
        <f aca="true" t="shared" si="10" ref="G45:G65">D45/C45*100</f>
        <v>8.471760797342192</v>
      </c>
      <c r="H45" s="298">
        <f t="shared" si="7"/>
        <v>60.797342192691026</v>
      </c>
      <c r="I45" s="299">
        <f t="shared" si="8"/>
        <v>26.910299003322258</v>
      </c>
      <c r="J45" s="300">
        <f aca="true" t="shared" si="11" ref="J45:J65">D45/E45*100</f>
        <v>13.934426229508196</v>
      </c>
      <c r="K45" s="301">
        <f aca="true" t="shared" si="12" ref="K45:K65">(D45+F45)/E45*100</f>
        <v>58.19672131147541</v>
      </c>
      <c r="L45" s="301">
        <f t="shared" si="9"/>
        <v>44.26229508196721</v>
      </c>
      <c r="M45" s="302">
        <f aca="true" t="shared" si="13" ref="M45:M65">F45/D45*100</f>
        <v>317.6470588235294</v>
      </c>
      <c r="N45" s="296">
        <v>23</v>
      </c>
      <c r="Q45" s="289"/>
      <c r="R45" s="289"/>
      <c r="S45" s="289"/>
    </row>
    <row r="46" spans="1:19" ht="12.75" customHeight="1">
      <c r="A46" s="293" t="s">
        <v>352</v>
      </c>
      <c r="B46" s="294"/>
      <c r="C46" s="295">
        <v>839</v>
      </c>
      <c r="D46" s="296">
        <v>125</v>
      </c>
      <c r="E46" s="296">
        <v>482</v>
      </c>
      <c r="F46" s="295">
        <v>223</v>
      </c>
      <c r="G46" s="297">
        <f t="shared" si="10"/>
        <v>14.898688915375446</v>
      </c>
      <c r="H46" s="298">
        <f t="shared" si="7"/>
        <v>57.44934445768772</v>
      </c>
      <c r="I46" s="299">
        <f t="shared" si="8"/>
        <v>26.579261025029798</v>
      </c>
      <c r="J46" s="300">
        <f t="shared" si="11"/>
        <v>25.933609958506228</v>
      </c>
      <c r="K46" s="301">
        <f t="shared" si="12"/>
        <v>72.19917012448133</v>
      </c>
      <c r="L46" s="301">
        <f t="shared" si="9"/>
        <v>46.2655601659751</v>
      </c>
      <c r="M46" s="302">
        <f t="shared" si="13"/>
        <v>178.4</v>
      </c>
      <c r="N46" s="296">
        <v>9</v>
      </c>
      <c r="Q46" s="289"/>
      <c r="R46" s="289"/>
      <c r="S46" s="289"/>
    </row>
    <row r="47" spans="1:19" ht="12.75" customHeight="1">
      <c r="A47" s="852" t="s">
        <v>353</v>
      </c>
      <c r="B47" s="853"/>
      <c r="C47" s="291">
        <v>883</v>
      </c>
      <c r="D47" s="292">
        <v>116</v>
      </c>
      <c r="E47" s="292">
        <v>474</v>
      </c>
      <c r="F47" s="291">
        <v>248</v>
      </c>
      <c r="G47" s="854">
        <f t="shared" si="10"/>
        <v>13.137032842582105</v>
      </c>
      <c r="H47" s="855">
        <f t="shared" si="7"/>
        <v>53.680634201585505</v>
      </c>
      <c r="I47" s="856">
        <f t="shared" si="8"/>
        <v>28.08607021517554</v>
      </c>
      <c r="J47" s="857">
        <f t="shared" si="11"/>
        <v>24.47257383966245</v>
      </c>
      <c r="K47" s="858">
        <f t="shared" si="12"/>
        <v>76.79324894514767</v>
      </c>
      <c r="L47" s="858">
        <f t="shared" si="9"/>
        <v>52.320675105485236</v>
      </c>
      <c r="M47" s="859">
        <f t="shared" si="13"/>
        <v>213.79310344827584</v>
      </c>
      <c r="N47" s="292">
        <v>45</v>
      </c>
      <c r="Q47" s="289"/>
      <c r="R47" s="289"/>
      <c r="S47" s="289"/>
    </row>
    <row r="48" spans="1:19" ht="12.75" customHeight="1">
      <c r="A48" s="293" t="s">
        <v>354</v>
      </c>
      <c r="B48" s="294"/>
      <c r="C48" s="295">
        <v>1032</v>
      </c>
      <c r="D48" s="296">
        <v>121</v>
      </c>
      <c r="E48" s="296">
        <v>607</v>
      </c>
      <c r="F48" s="295">
        <v>280</v>
      </c>
      <c r="G48" s="297">
        <f t="shared" si="10"/>
        <v>11.724806201550388</v>
      </c>
      <c r="H48" s="298">
        <f t="shared" si="7"/>
        <v>58.81782945736435</v>
      </c>
      <c r="I48" s="299">
        <f t="shared" si="8"/>
        <v>27.131782945736433</v>
      </c>
      <c r="J48" s="300">
        <f t="shared" si="11"/>
        <v>19.934102141680395</v>
      </c>
      <c r="K48" s="301">
        <f t="shared" si="12"/>
        <v>66.06260296540363</v>
      </c>
      <c r="L48" s="301">
        <f t="shared" si="9"/>
        <v>46.12850082372323</v>
      </c>
      <c r="M48" s="302">
        <f t="shared" si="13"/>
        <v>231.40495867768593</v>
      </c>
      <c r="N48" s="296">
        <v>24</v>
      </c>
      <c r="Q48" s="289"/>
      <c r="R48" s="289"/>
      <c r="S48" s="289"/>
    </row>
    <row r="49" spans="1:19" ht="12.75" customHeight="1">
      <c r="A49" s="293" t="s">
        <v>355</v>
      </c>
      <c r="B49" s="294"/>
      <c r="C49" s="295">
        <v>646</v>
      </c>
      <c r="D49" s="296">
        <v>74</v>
      </c>
      <c r="E49" s="296">
        <v>394</v>
      </c>
      <c r="F49" s="295">
        <v>158</v>
      </c>
      <c r="G49" s="297">
        <f t="shared" si="10"/>
        <v>11.455108359133128</v>
      </c>
      <c r="H49" s="298">
        <f t="shared" si="7"/>
        <v>60.99071207430341</v>
      </c>
      <c r="I49" s="299">
        <f t="shared" si="8"/>
        <v>24.458204334365323</v>
      </c>
      <c r="J49" s="300">
        <f t="shared" si="11"/>
        <v>18.781725888324875</v>
      </c>
      <c r="K49" s="301">
        <f t="shared" si="12"/>
        <v>58.88324873096447</v>
      </c>
      <c r="L49" s="301">
        <f t="shared" si="9"/>
        <v>40.10152284263959</v>
      </c>
      <c r="M49" s="302">
        <f t="shared" si="13"/>
        <v>213.51351351351352</v>
      </c>
      <c r="N49" s="296">
        <v>20</v>
      </c>
      <c r="Q49" s="289"/>
      <c r="R49" s="289"/>
      <c r="S49" s="289"/>
    </row>
    <row r="50" spans="1:19" ht="12.75" customHeight="1">
      <c r="A50" s="293" t="s">
        <v>356</v>
      </c>
      <c r="B50" s="294"/>
      <c r="C50" s="295">
        <v>3799</v>
      </c>
      <c r="D50" s="296">
        <v>554</v>
      </c>
      <c r="E50" s="296">
        <v>2191</v>
      </c>
      <c r="F50" s="295">
        <v>1033</v>
      </c>
      <c r="G50" s="297">
        <f t="shared" si="10"/>
        <v>14.58278494340616</v>
      </c>
      <c r="H50" s="298">
        <f t="shared" si="7"/>
        <v>57.673071861016055</v>
      </c>
      <c r="I50" s="299">
        <f t="shared" si="8"/>
        <v>27.191366148986575</v>
      </c>
      <c r="J50" s="300">
        <f t="shared" si="11"/>
        <v>25.2852578731173</v>
      </c>
      <c r="K50" s="301">
        <f t="shared" si="12"/>
        <v>72.43267914194432</v>
      </c>
      <c r="L50" s="301">
        <f t="shared" si="9"/>
        <v>47.147421268827024</v>
      </c>
      <c r="M50" s="302">
        <f t="shared" si="13"/>
        <v>186.4620938628159</v>
      </c>
      <c r="N50" s="296">
        <v>21</v>
      </c>
      <c r="Q50" s="289"/>
      <c r="R50" s="289"/>
      <c r="S50" s="289"/>
    </row>
    <row r="51" spans="1:19" ht="12.75" customHeight="1">
      <c r="A51" s="293" t="s">
        <v>357</v>
      </c>
      <c r="B51" s="294"/>
      <c r="C51" s="295">
        <v>2516</v>
      </c>
      <c r="D51" s="296">
        <v>351</v>
      </c>
      <c r="E51" s="296">
        <v>1495</v>
      </c>
      <c r="F51" s="295">
        <v>633</v>
      </c>
      <c r="G51" s="297">
        <f t="shared" si="10"/>
        <v>13.950715421303656</v>
      </c>
      <c r="H51" s="298">
        <f t="shared" si="7"/>
        <v>59.41971383147854</v>
      </c>
      <c r="I51" s="299">
        <f t="shared" si="8"/>
        <v>25.15898251192369</v>
      </c>
      <c r="J51" s="300">
        <f t="shared" si="11"/>
        <v>23.47826086956522</v>
      </c>
      <c r="K51" s="301">
        <f t="shared" si="12"/>
        <v>65.81939799331103</v>
      </c>
      <c r="L51" s="301">
        <f t="shared" si="9"/>
        <v>42.34113712374582</v>
      </c>
      <c r="M51" s="302">
        <f t="shared" si="13"/>
        <v>180.34188034188034</v>
      </c>
      <c r="N51" s="296">
        <v>37</v>
      </c>
      <c r="Q51" s="289"/>
      <c r="R51" s="289"/>
      <c r="S51" s="289"/>
    </row>
    <row r="52" spans="1:19" ht="12.75" customHeight="1">
      <c r="A52" s="852" t="s">
        <v>358</v>
      </c>
      <c r="B52" s="853"/>
      <c r="C52" s="291">
        <v>2131</v>
      </c>
      <c r="D52" s="292">
        <v>361</v>
      </c>
      <c r="E52" s="292">
        <v>1199</v>
      </c>
      <c r="F52" s="291">
        <v>535</v>
      </c>
      <c r="G52" s="854">
        <f t="shared" si="10"/>
        <v>16.94040356640075</v>
      </c>
      <c r="H52" s="855">
        <f t="shared" si="7"/>
        <v>56.264664476771465</v>
      </c>
      <c r="I52" s="856">
        <f t="shared" si="8"/>
        <v>25.105584232754573</v>
      </c>
      <c r="J52" s="857">
        <f t="shared" si="11"/>
        <v>30.108423686405338</v>
      </c>
      <c r="K52" s="858">
        <f t="shared" si="12"/>
        <v>74.72894078398666</v>
      </c>
      <c r="L52" s="858">
        <f t="shared" si="9"/>
        <v>44.62051709758132</v>
      </c>
      <c r="M52" s="859">
        <f t="shared" si="13"/>
        <v>148.19944598337952</v>
      </c>
      <c r="N52" s="292">
        <v>36</v>
      </c>
      <c r="Q52" s="289"/>
      <c r="R52" s="289"/>
      <c r="S52" s="289"/>
    </row>
    <row r="53" spans="1:19" ht="12.75" customHeight="1">
      <c r="A53" s="293" t="s">
        <v>359</v>
      </c>
      <c r="B53" s="294"/>
      <c r="C53" s="295">
        <v>2656</v>
      </c>
      <c r="D53" s="296">
        <v>320</v>
      </c>
      <c r="E53" s="296">
        <v>1684</v>
      </c>
      <c r="F53" s="295">
        <v>624</v>
      </c>
      <c r="G53" s="297">
        <f t="shared" si="10"/>
        <v>12.048192771084338</v>
      </c>
      <c r="H53" s="298">
        <f t="shared" si="7"/>
        <v>63.403614457831324</v>
      </c>
      <c r="I53" s="299">
        <f t="shared" si="8"/>
        <v>23.49397590361446</v>
      </c>
      <c r="J53" s="300">
        <f t="shared" si="11"/>
        <v>19.002375296912113</v>
      </c>
      <c r="K53" s="301">
        <f t="shared" si="12"/>
        <v>56.057007125890735</v>
      </c>
      <c r="L53" s="301">
        <f t="shared" si="9"/>
        <v>37.05463182897862</v>
      </c>
      <c r="M53" s="302">
        <f t="shared" si="13"/>
        <v>195</v>
      </c>
      <c r="N53" s="296">
        <v>28</v>
      </c>
      <c r="Q53" s="289"/>
      <c r="R53" s="289"/>
      <c r="S53" s="289"/>
    </row>
    <row r="54" spans="1:19" ht="12.75" customHeight="1">
      <c r="A54" s="293" t="s">
        <v>360</v>
      </c>
      <c r="B54" s="294"/>
      <c r="C54" s="295">
        <v>1897</v>
      </c>
      <c r="D54" s="296">
        <v>270</v>
      </c>
      <c r="E54" s="296">
        <v>1116</v>
      </c>
      <c r="F54" s="295">
        <v>482</v>
      </c>
      <c r="G54" s="297">
        <f t="shared" si="10"/>
        <v>14.232999472851871</v>
      </c>
      <c r="H54" s="298">
        <f t="shared" si="7"/>
        <v>58.8297311544544</v>
      </c>
      <c r="I54" s="299">
        <f t="shared" si="8"/>
        <v>25.40853979968371</v>
      </c>
      <c r="J54" s="300">
        <f t="shared" si="11"/>
        <v>24.193548387096776</v>
      </c>
      <c r="K54" s="301">
        <f t="shared" si="12"/>
        <v>67.38351254480287</v>
      </c>
      <c r="L54" s="301">
        <f t="shared" si="9"/>
        <v>43.18996415770609</v>
      </c>
      <c r="M54" s="302">
        <f t="shared" si="13"/>
        <v>178.51851851851853</v>
      </c>
      <c r="N54" s="296">
        <v>29</v>
      </c>
      <c r="Q54" s="289"/>
      <c r="R54" s="289"/>
      <c r="S54" s="289"/>
    </row>
    <row r="55" spans="1:19" ht="12.75" customHeight="1">
      <c r="A55" s="293" t="s">
        <v>361</v>
      </c>
      <c r="B55" s="294"/>
      <c r="C55" s="295">
        <v>2083</v>
      </c>
      <c r="D55" s="296">
        <v>232</v>
      </c>
      <c r="E55" s="296">
        <v>1286</v>
      </c>
      <c r="F55" s="295">
        <v>543</v>
      </c>
      <c r="G55" s="297">
        <f t="shared" si="10"/>
        <v>11.13778204512722</v>
      </c>
      <c r="H55" s="298">
        <f t="shared" si="7"/>
        <v>61.737878060489685</v>
      </c>
      <c r="I55" s="299">
        <f t="shared" si="8"/>
        <v>26.068170907345174</v>
      </c>
      <c r="J55" s="300">
        <f t="shared" si="11"/>
        <v>18.040435458786934</v>
      </c>
      <c r="K55" s="301">
        <f t="shared" si="12"/>
        <v>60.26438569206844</v>
      </c>
      <c r="L55" s="301">
        <f t="shared" si="9"/>
        <v>42.22395023328149</v>
      </c>
      <c r="M55" s="302">
        <f t="shared" si="13"/>
        <v>234.05172413793105</v>
      </c>
      <c r="N55" s="296">
        <v>22</v>
      </c>
      <c r="Q55" s="289"/>
      <c r="R55" s="289"/>
      <c r="S55" s="289"/>
    </row>
    <row r="56" spans="1:19" ht="12.75" customHeight="1">
      <c r="A56" s="293" t="s">
        <v>362</v>
      </c>
      <c r="B56" s="294"/>
      <c r="C56" s="295">
        <v>1034</v>
      </c>
      <c r="D56" s="296">
        <v>101</v>
      </c>
      <c r="E56" s="296">
        <v>580</v>
      </c>
      <c r="F56" s="295">
        <v>334</v>
      </c>
      <c r="G56" s="297">
        <f t="shared" si="10"/>
        <v>9.767891682785299</v>
      </c>
      <c r="H56" s="298">
        <f t="shared" si="7"/>
        <v>56.09284332688588</v>
      </c>
      <c r="I56" s="299">
        <f t="shared" si="8"/>
        <v>32.30174081237911</v>
      </c>
      <c r="J56" s="300">
        <f t="shared" si="11"/>
        <v>17.413793103448274</v>
      </c>
      <c r="K56" s="301">
        <f t="shared" si="12"/>
        <v>75</v>
      </c>
      <c r="L56" s="301">
        <f t="shared" si="9"/>
        <v>57.58620689655173</v>
      </c>
      <c r="M56" s="302">
        <f t="shared" si="13"/>
        <v>330.6930693069307</v>
      </c>
      <c r="N56" s="296">
        <v>19</v>
      </c>
      <c r="Q56" s="289"/>
      <c r="R56" s="289"/>
      <c r="S56" s="289"/>
    </row>
    <row r="57" spans="1:19" ht="12.75" customHeight="1">
      <c r="A57" s="852" t="s">
        <v>363</v>
      </c>
      <c r="B57" s="853"/>
      <c r="C57" s="291">
        <v>1456</v>
      </c>
      <c r="D57" s="292">
        <v>170</v>
      </c>
      <c r="E57" s="292">
        <v>884</v>
      </c>
      <c r="F57" s="291">
        <v>392</v>
      </c>
      <c r="G57" s="854">
        <f t="shared" si="10"/>
        <v>11.675824175824175</v>
      </c>
      <c r="H57" s="855">
        <f t="shared" si="7"/>
        <v>60.71428571428571</v>
      </c>
      <c r="I57" s="856">
        <f t="shared" si="8"/>
        <v>26.923076923076923</v>
      </c>
      <c r="J57" s="857">
        <f t="shared" si="11"/>
        <v>19.230769230769234</v>
      </c>
      <c r="K57" s="858">
        <f t="shared" si="12"/>
        <v>63.57466063348416</v>
      </c>
      <c r="L57" s="858">
        <f t="shared" si="9"/>
        <v>44.34389140271493</v>
      </c>
      <c r="M57" s="859">
        <f t="shared" si="13"/>
        <v>230.58823529411762</v>
      </c>
      <c r="N57" s="292">
        <v>10</v>
      </c>
      <c r="Q57" s="289"/>
      <c r="R57" s="289"/>
      <c r="S57" s="289"/>
    </row>
    <row r="58" spans="1:19" ht="12.75" customHeight="1">
      <c r="A58" s="293" t="s">
        <v>364</v>
      </c>
      <c r="B58" s="294"/>
      <c r="C58" s="295">
        <v>1390</v>
      </c>
      <c r="D58" s="296">
        <v>124</v>
      </c>
      <c r="E58" s="296">
        <v>582</v>
      </c>
      <c r="F58" s="295">
        <v>677</v>
      </c>
      <c r="G58" s="297">
        <f t="shared" si="10"/>
        <v>8.920863309352518</v>
      </c>
      <c r="H58" s="298">
        <f t="shared" si="7"/>
        <v>41.8705035971223</v>
      </c>
      <c r="I58" s="299">
        <f t="shared" si="8"/>
        <v>48.70503597122302</v>
      </c>
      <c r="J58" s="300">
        <f t="shared" si="11"/>
        <v>21.305841924398624</v>
      </c>
      <c r="K58" s="301">
        <f t="shared" si="12"/>
        <v>137.62886597938143</v>
      </c>
      <c r="L58" s="301">
        <f t="shared" si="9"/>
        <v>116.32302405498282</v>
      </c>
      <c r="M58" s="302">
        <f t="shared" si="13"/>
        <v>545.9677419354839</v>
      </c>
      <c r="N58" s="296">
        <v>7</v>
      </c>
      <c r="Q58" s="289"/>
      <c r="R58" s="289"/>
      <c r="S58" s="289"/>
    </row>
    <row r="59" spans="1:19" ht="12.75" customHeight="1">
      <c r="A59" s="293" t="s">
        <v>365</v>
      </c>
      <c r="B59" s="294"/>
      <c r="C59" s="295">
        <v>4430</v>
      </c>
      <c r="D59" s="296">
        <v>452</v>
      </c>
      <c r="E59" s="296">
        <v>2327</v>
      </c>
      <c r="F59" s="295">
        <v>1621</v>
      </c>
      <c r="G59" s="297">
        <f t="shared" si="10"/>
        <v>10.20316027088036</v>
      </c>
      <c r="H59" s="298">
        <f t="shared" si="7"/>
        <v>52.528216704288944</v>
      </c>
      <c r="I59" s="299">
        <f t="shared" si="8"/>
        <v>36.59142212189616</v>
      </c>
      <c r="J59" s="300">
        <f t="shared" si="11"/>
        <v>19.424151267726685</v>
      </c>
      <c r="K59" s="301">
        <f t="shared" si="12"/>
        <v>89.08465835840138</v>
      </c>
      <c r="L59" s="301">
        <f t="shared" si="9"/>
        <v>69.66050709067468</v>
      </c>
      <c r="M59" s="302">
        <f t="shared" si="13"/>
        <v>358.6283185840708</v>
      </c>
      <c r="N59" s="296">
        <v>30</v>
      </c>
      <c r="Q59" s="289"/>
      <c r="R59" s="289"/>
      <c r="S59" s="289"/>
    </row>
    <row r="60" spans="1:19" ht="12.75" customHeight="1">
      <c r="A60" s="293" t="s">
        <v>366</v>
      </c>
      <c r="B60" s="294"/>
      <c r="C60" s="295">
        <v>2651</v>
      </c>
      <c r="D60" s="296">
        <v>210</v>
      </c>
      <c r="E60" s="296">
        <v>1423</v>
      </c>
      <c r="F60" s="295">
        <v>976</v>
      </c>
      <c r="G60" s="297">
        <f t="shared" si="10"/>
        <v>7.921539041870992</v>
      </c>
      <c r="H60" s="298">
        <f t="shared" si="7"/>
        <v>53.67785741229725</v>
      </c>
      <c r="I60" s="299">
        <f t="shared" si="8"/>
        <v>36.81629573745756</v>
      </c>
      <c r="J60" s="300">
        <f t="shared" si="11"/>
        <v>14.757554462403375</v>
      </c>
      <c r="K60" s="301">
        <f t="shared" si="12"/>
        <v>83.34504567814477</v>
      </c>
      <c r="L60" s="301">
        <f t="shared" si="9"/>
        <v>68.5874912157414</v>
      </c>
      <c r="M60" s="302">
        <f t="shared" si="13"/>
        <v>464.7619047619048</v>
      </c>
      <c r="N60" s="296">
        <v>42</v>
      </c>
      <c r="Q60" s="289"/>
      <c r="R60" s="289"/>
      <c r="S60" s="289"/>
    </row>
    <row r="61" spans="1:19" ht="12.75" customHeight="1">
      <c r="A61" s="293" t="s">
        <v>367</v>
      </c>
      <c r="B61" s="294"/>
      <c r="C61" s="295">
        <v>1504</v>
      </c>
      <c r="D61" s="296">
        <v>109</v>
      </c>
      <c r="E61" s="296">
        <v>625</v>
      </c>
      <c r="F61" s="295">
        <v>766</v>
      </c>
      <c r="G61" s="297">
        <f t="shared" si="10"/>
        <v>7.247340425531915</v>
      </c>
      <c r="H61" s="298">
        <f t="shared" si="7"/>
        <v>41.555851063829785</v>
      </c>
      <c r="I61" s="299">
        <f t="shared" si="8"/>
        <v>50.930851063829785</v>
      </c>
      <c r="J61" s="300">
        <f t="shared" si="11"/>
        <v>17.44</v>
      </c>
      <c r="K61" s="301">
        <f t="shared" si="12"/>
        <v>140</v>
      </c>
      <c r="L61" s="301">
        <f t="shared" si="9"/>
        <v>122.56</v>
      </c>
      <c r="M61" s="302">
        <f t="shared" si="13"/>
        <v>702.7522935779816</v>
      </c>
      <c r="N61" s="296">
        <v>4</v>
      </c>
      <c r="Q61" s="289"/>
      <c r="R61" s="289"/>
      <c r="S61" s="289"/>
    </row>
    <row r="62" spans="1:19" ht="12.75" customHeight="1">
      <c r="A62" s="852" t="s">
        <v>368</v>
      </c>
      <c r="B62" s="853"/>
      <c r="C62" s="291">
        <v>1094</v>
      </c>
      <c r="D62" s="292">
        <v>79</v>
      </c>
      <c r="E62" s="292">
        <v>461</v>
      </c>
      <c r="F62" s="291">
        <v>544</v>
      </c>
      <c r="G62" s="854">
        <f t="shared" si="10"/>
        <v>7.221206581352833</v>
      </c>
      <c r="H62" s="855">
        <f t="shared" si="7"/>
        <v>42.13893967093236</v>
      </c>
      <c r="I62" s="856">
        <f t="shared" si="8"/>
        <v>49.725776965265084</v>
      </c>
      <c r="J62" s="857">
        <f t="shared" si="11"/>
        <v>17.136659436008678</v>
      </c>
      <c r="K62" s="858">
        <f t="shared" si="12"/>
        <v>135.1409978308026</v>
      </c>
      <c r="L62" s="858">
        <f t="shared" si="9"/>
        <v>118.00433839479392</v>
      </c>
      <c r="M62" s="859">
        <f t="shared" si="13"/>
        <v>688.6075949367089</v>
      </c>
      <c r="N62" s="292">
        <v>10</v>
      </c>
      <c r="Q62" s="289"/>
      <c r="R62" s="289"/>
      <c r="S62" s="289"/>
    </row>
    <row r="63" spans="1:19" ht="12.75" customHeight="1">
      <c r="A63" s="293" t="s">
        <v>369</v>
      </c>
      <c r="B63" s="294"/>
      <c r="C63" s="295">
        <v>2521</v>
      </c>
      <c r="D63" s="296">
        <v>314</v>
      </c>
      <c r="E63" s="296">
        <v>1095</v>
      </c>
      <c r="F63" s="295">
        <v>1102</v>
      </c>
      <c r="G63" s="297">
        <f t="shared" si="10"/>
        <v>12.455374851249504</v>
      </c>
      <c r="H63" s="298">
        <f t="shared" si="7"/>
        <v>43.43514478381595</v>
      </c>
      <c r="I63" s="299">
        <f t="shared" si="8"/>
        <v>43.712812376041256</v>
      </c>
      <c r="J63" s="300">
        <f t="shared" si="11"/>
        <v>28.67579908675799</v>
      </c>
      <c r="K63" s="301">
        <f t="shared" si="12"/>
        <v>129.31506849315068</v>
      </c>
      <c r="L63" s="301">
        <f t="shared" si="9"/>
        <v>100.6392694063927</v>
      </c>
      <c r="M63" s="302">
        <f t="shared" si="13"/>
        <v>350.95541401273886</v>
      </c>
      <c r="N63" s="296">
        <v>10</v>
      </c>
      <c r="Q63" s="289"/>
      <c r="R63" s="289"/>
      <c r="S63" s="289"/>
    </row>
    <row r="64" spans="1:19" ht="12.75" customHeight="1">
      <c r="A64" s="293" t="s">
        <v>400</v>
      </c>
      <c r="B64" s="294"/>
      <c r="C64" s="295">
        <v>1278</v>
      </c>
      <c r="D64" s="295">
        <v>139</v>
      </c>
      <c r="E64" s="295">
        <v>448</v>
      </c>
      <c r="F64" s="295">
        <v>638</v>
      </c>
      <c r="G64" s="297">
        <f t="shared" si="10"/>
        <v>10.876369327073553</v>
      </c>
      <c r="H64" s="298">
        <f t="shared" si="7"/>
        <v>35.0547730829421</v>
      </c>
      <c r="I64" s="299">
        <f t="shared" si="8"/>
        <v>49.92175273865415</v>
      </c>
      <c r="J64" s="300">
        <f t="shared" si="11"/>
        <v>31.026785714285715</v>
      </c>
      <c r="K64" s="301">
        <f t="shared" si="12"/>
        <v>173.4375</v>
      </c>
      <c r="L64" s="301">
        <f t="shared" si="9"/>
        <v>142.41071428571428</v>
      </c>
      <c r="M64" s="302">
        <f t="shared" si="13"/>
        <v>458.9928057553957</v>
      </c>
      <c r="N64" s="295">
        <v>53</v>
      </c>
      <c r="Q64" s="289"/>
      <c r="R64" s="289"/>
      <c r="S64" s="289"/>
    </row>
    <row r="65" spans="1:19" ht="12.75" customHeight="1">
      <c r="A65" s="293" t="s">
        <v>401</v>
      </c>
      <c r="B65" s="294"/>
      <c r="C65" s="295">
        <v>1006</v>
      </c>
      <c r="D65" s="295">
        <v>188</v>
      </c>
      <c r="E65" s="295">
        <v>692</v>
      </c>
      <c r="F65" s="295">
        <v>121</v>
      </c>
      <c r="G65" s="297">
        <f t="shared" si="10"/>
        <v>18.687872763419485</v>
      </c>
      <c r="H65" s="298">
        <f t="shared" si="7"/>
        <v>68.78727634194831</v>
      </c>
      <c r="I65" s="299">
        <f t="shared" si="8"/>
        <v>12.027833001988071</v>
      </c>
      <c r="J65" s="300">
        <f t="shared" si="11"/>
        <v>27.167630057803464</v>
      </c>
      <c r="K65" s="301">
        <f t="shared" si="12"/>
        <v>44.653179190751445</v>
      </c>
      <c r="L65" s="301">
        <f t="shared" si="9"/>
        <v>17.485549132947977</v>
      </c>
      <c r="M65" s="302">
        <f t="shared" si="13"/>
        <v>64.36170212765957</v>
      </c>
      <c r="N65" s="295">
        <v>5</v>
      </c>
      <c r="Q65" s="289"/>
      <c r="R65" s="289"/>
      <c r="S65" s="289"/>
    </row>
    <row r="66" spans="1:19" ht="12.75" customHeight="1">
      <c r="A66" s="305" t="s">
        <v>402</v>
      </c>
      <c r="B66" s="306"/>
      <c r="C66" s="307">
        <v>1288</v>
      </c>
      <c r="D66" s="307">
        <v>402</v>
      </c>
      <c r="E66" s="307">
        <v>785</v>
      </c>
      <c r="F66" s="307">
        <v>82</v>
      </c>
      <c r="G66" s="308">
        <f>D66/C66*100</f>
        <v>31.211180124223603</v>
      </c>
      <c r="H66" s="309">
        <f>E66/C66*100</f>
        <v>60.9472049689441</v>
      </c>
      <c r="I66" s="310">
        <f>F66/C66*100</f>
        <v>6.366459627329192</v>
      </c>
      <c r="J66" s="311">
        <f>D66/E66*100</f>
        <v>51.210191082802545</v>
      </c>
      <c r="K66" s="312">
        <f>(D66+F66)/E66*100</f>
        <v>61.65605095541401</v>
      </c>
      <c r="L66" s="312">
        <f>F66/E66*100</f>
        <v>10.445859872611466</v>
      </c>
      <c r="M66" s="313">
        <f>F66/D66*100</f>
        <v>20.398009950248756</v>
      </c>
      <c r="N66" s="307">
        <v>19</v>
      </c>
      <c r="Q66" s="289"/>
      <c r="R66" s="289"/>
      <c r="S66" s="289"/>
    </row>
  </sheetData>
  <sheetProtection/>
  <mergeCells count="5">
    <mergeCell ref="A5:B6"/>
    <mergeCell ref="N5:N6"/>
    <mergeCell ref="C5:F5"/>
    <mergeCell ref="G5:I5"/>
    <mergeCell ref="J5:M5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356" customWidth="1"/>
    <col min="2" max="2" width="0.875" style="356" customWidth="1"/>
    <col min="3" max="11" width="7.50390625" style="356" customWidth="1"/>
    <col min="12" max="12" width="7.50390625" style="367" customWidth="1"/>
    <col min="13" max="13" width="7.75390625" style="356" customWidth="1"/>
    <col min="14" max="16384" width="9.00390625" style="356" customWidth="1"/>
  </cols>
  <sheetData>
    <row r="1" ht="13.5">
      <c r="A1" s="1077" t="s">
        <v>1188</v>
      </c>
    </row>
    <row r="3" spans="1:13" ht="27" customHeight="1">
      <c r="A3" s="1255" t="s">
        <v>1079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ht="6" customHeight="1">
      <c r="M4" s="335"/>
    </row>
    <row r="5" spans="1:13" ht="12.75" customHeight="1">
      <c r="A5" s="1262" t="s">
        <v>487</v>
      </c>
      <c r="B5" s="1263"/>
      <c r="C5" s="1268" t="s">
        <v>488</v>
      </c>
      <c r="D5" s="1268"/>
      <c r="E5" s="1268"/>
      <c r="F5" s="1268"/>
      <c r="G5" s="1268"/>
      <c r="H5" s="1268"/>
      <c r="I5" s="1268"/>
      <c r="J5" s="1268"/>
      <c r="K5" s="1268"/>
      <c r="L5" s="1268"/>
      <c r="M5" s="1259" t="s">
        <v>489</v>
      </c>
    </row>
    <row r="6" spans="1:13" ht="12.75" customHeight="1">
      <c r="A6" s="1264"/>
      <c r="B6" s="1265"/>
      <c r="C6" s="1258" t="s">
        <v>490</v>
      </c>
      <c r="D6" s="1258"/>
      <c r="E6" s="1258"/>
      <c r="F6" s="1258"/>
      <c r="G6" s="1258"/>
      <c r="H6" s="1258"/>
      <c r="I6" s="1258"/>
      <c r="J6" s="1258"/>
      <c r="K6" s="1257" t="s">
        <v>491</v>
      </c>
      <c r="L6" s="1269" t="s">
        <v>492</v>
      </c>
      <c r="M6" s="1260"/>
    </row>
    <row r="7" spans="1:14" ht="12.75" customHeight="1">
      <c r="A7" s="1264"/>
      <c r="B7" s="1265"/>
      <c r="C7" s="1258" t="s">
        <v>646</v>
      </c>
      <c r="D7" s="1258" t="s">
        <v>493</v>
      </c>
      <c r="E7" s="1258"/>
      <c r="F7" s="1258"/>
      <c r="G7" s="1258"/>
      <c r="H7" s="1258"/>
      <c r="I7" s="1258"/>
      <c r="J7" s="1258"/>
      <c r="K7" s="1258"/>
      <c r="L7" s="1270"/>
      <c r="M7" s="1260"/>
      <c r="N7" s="335"/>
    </row>
    <row r="8" spans="1:14" ht="12.75" customHeight="1">
      <c r="A8" s="1266"/>
      <c r="B8" s="1267"/>
      <c r="C8" s="1258"/>
      <c r="D8" s="290" t="s">
        <v>494</v>
      </c>
      <c r="E8" s="290" t="s">
        <v>495</v>
      </c>
      <c r="F8" s="290" t="s">
        <v>496</v>
      </c>
      <c r="G8" s="290" t="s">
        <v>497</v>
      </c>
      <c r="H8" s="290" t="s">
        <v>498</v>
      </c>
      <c r="I8" s="290" t="s">
        <v>499</v>
      </c>
      <c r="J8" s="290" t="s">
        <v>500</v>
      </c>
      <c r="K8" s="1258"/>
      <c r="L8" s="1270"/>
      <c r="M8" s="1261"/>
      <c r="N8" s="335"/>
    </row>
    <row r="9" spans="1:14" ht="12" customHeight="1">
      <c r="A9" s="357" t="s">
        <v>795</v>
      </c>
      <c r="B9" s="358"/>
      <c r="C9" s="810">
        <f aca="true" t="shared" si="0" ref="C9:M9">SUM(C10:C68)</f>
        <v>42475</v>
      </c>
      <c r="D9" s="448">
        <f t="shared" si="0"/>
        <v>14703</v>
      </c>
      <c r="E9" s="448">
        <f t="shared" si="0"/>
        <v>13692</v>
      </c>
      <c r="F9" s="448">
        <f t="shared" si="0"/>
        <v>7461</v>
      </c>
      <c r="G9" s="448">
        <f t="shared" si="0"/>
        <v>5188</v>
      </c>
      <c r="H9" s="448">
        <f t="shared" si="0"/>
        <v>1208</v>
      </c>
      <c r="I9" s="448">
        <f t="shared" si="0"/>
        <v>186</v>
      </c>
      <c r="J9" s="448">
        <f t="shared" si="0"/>
        <v>37</v>
      </c>
      <c r="K9" s="448">
        <f t="shared" si="0"/>
        <v>92648</v>
      </c>
      <c r="L9" s="449">
        <v>2.18124</v>
      </c>
      <c r="M9" s="910">
        <f t="shared" si="0"/>
        <v>47</v>
      </c>
      <c r="N9" s="335"/>
    </row>
    <row r="10" spans="1:13" ht="12" customHeight="1">
      <c r="A10" s="359" t="s">
        <v>314</v>
      </c>
      <c r="B10" s="360"/>
      <c r="C10" s="811">
        <v>187</v>
      </c>
      <c r="D10" s="450">
        <v>52</v>
      </c>
      <c r="E10" s="450">
        <v>80</v>
      </c>
      <c r="F10" s="450">
        <v>40</v>
      </c>
      <c r="G10" s="450">
        <v>10</v>
      </c>
      <c r="H10" s="450">
        <v>4</v>
      </c>
      <c r="I10" s="450">
        <v>1</v>
      </c>
      <c r="J10" s="450" t="s">
        <v>373</v>
      </c>
      <c r="K10" s="450">
        <v>398</v>
      </c>
      <c r="L10" s="451">
        <v>2.12834</v>
      </c>
      <c r="M10" s="303" t="s">
        <v>679</v>
      </c>
    </row>
    <row r="11" spans="1:13" ht="12" customHeight="1">
      <c r="A11" s="357" t="s">
        <v>315</v>
      </c>
      <c r="B11" s="361"/>
      <c r="C11" s="812">
        <v>222</v>
      </c>
      <c r="D11" s="452">
        <v>68</v>
      </c>
      <c r="E11" s="452">
        <v>83</v>
      </c>
      <c r="F11" s="452">
        <v>41</v>
      </c>
      <c r="G11" s="452">
        <v>18</v>
      </c>
      <c r="H11" s="452">
        <v>6</v>
      </c>
      <c r="I11" s="452">
        <v>5</v>
      </c>
      <c r="J11" s="452">
        <v>1</v>
      </c>
      <c r="K11" s="452">
        <v>496</v>
      </c>
      <c r="L11" s="453">
        <v>2.23423</v>
      </c>
      <c r="M11" s="295" t="s">
        <v>679</v>
      </c>
    </row>
    <row r="12" spans="1:13" ht="12" customHeight="1">
      <c r="A12" s="357" t="s">
        <v>316</v>
      </c>
      <c r="B12" s="361"/>
      <c r="C12" s="812">
        <v>329</v>
      </c>
      <c r="D12" s="452">
        <v>102</v>
      </c>
      <c r="E12" s="452">
        <v>138</v>
      </c>
      <c r="F12" s="452">
        <v>50</v>
      </c>
      <c r="G12" s="452">
        <v>28</v>
      </c>
      <c r="H12" s="452">
        <v>10</v>
      </c>
      <c r="I12" s="452">
        <v>1</v>
      </c>
      <c r="J12" s="452" t="s">
        <v>979</v>
      </c>
      <c r="K12" s="452">
        <v>696</v>
      </c>
      <c r="L12" s="453">
        <v>2.1155</v>
      </c>
      <c r="M12" s="295" t="s">
        <v>679</v>
      </c>
    </row>
    <row r="13" spans="1:13" ht="12" customHeight="1">
      <c r="A13" s="357" t="s">
        <v>317</v>
      </c>
      <c r="B13" s="361"/>
      <c r="C13" s="812">
        <v>245</v>
      </c>
      <c r="D13" s="452">
        <v>60</v>
      </c>
      <c r="E13" s="452">
        <v>89</v>
      </c>
      <c r="F13" s="452">
        <v>49</v>
      </c>
      <c r="G13" s="452">
        <v>32</v>
      </c>
      <c r="H13" s="452">
        <v>13</v>
      </c>
      <c r="I13" s="452">
        <v>2</v>
      </c>
      <c r="J13" s="452" t="s">
        <v>373</v>
      </c>
      <c r="K13" s="452">
        <v>590</v>
      </c>
      <c r="L13" s="453">
        <v>2.40816</v>
      </c>
      <c r="M13" s="295">
        <v>1</v>
      </c>
    </row>
    <row r="14" spans="1:13" ht="12" customHeight="1">
      <c r="A14" s="362" t="s">
        <v>318</v>
      </c>
      <c r="B14" s="363"/>
      <c r="C14" s="860" t="s">
        <v>679</v>
      </c>
      <c r="D14" s="344" t="s">
        <v>679</v>
      </c>
      <c r="E14" s="344" t="s">
        <v>976</v>
      </c>
      <c r="F14" s="344" t="s">
        <v>679</v>
      </c>
      <c r="G14" s="344" t="s">
        <v>679</v>
      </c>
      <c r="H14" s="344" t="s">
        <v>679</v>
      </c>
      <c r="I14" s="344" t="s">
        <v>679</v>
      </c>
      <c r="J14" s="344" t="s">
        <v>679</v>
      </c>
      <c r="K14" s="344" t="s">
        <v>679</v>
      </c>
      <c r="L14" s="861" t="s">
        <v>679</v>
      </c>
      <c r="M14" s="291" t="s">
        <v>679</v>
      </c>
    </row>
    <row r="15" spans="1:13" ht="12" customHeight="1">
      <c r="A15" s="357" t="s">
        <v>319</v>
      </c>
      <c r="B15" s="361"/>
      <c r="C15" s="812">
        <v>2886</v>
      </c>
      <c r="D15" s="452">
        <v>940</v>
      </c>
      <c r="E15" s="452">
        <v>983</v>
      </c>
      <c r="F15" s="452">
        <v>556</v>
      </c>
      <c r="G15" s="452">
        <v>337</v>
      </c>
      <c r="H15" s="452">
        <v>62</v>
      </c>
      <c r="I15" s="452">
        <v>6</v>
      </c>
      <c r="J15" s="452">
        <v>2</v>
      </c>
      <c r="K15" s="452">
        <v>6282</v>
      </c>
      <c r="L15" s="453">
        <v>2.17672</v>
      </c>
      <c r="M15" s="295">
        <v>5</v>
      </c>
    </row>
    <row r="16" spans="1:13" ht="12" customHeight="1">
      <c r="A16" s="357" t="s">
        <v>320</v>
      </c>
      <c r="B16" s="361"/>
      <c r="C16" s="812">
        <v>791</v>
      </c>
      <c r="D16" s="452">
        <v>204</v>
      </c>
      <c r="E16" s="452">
        <v>268</v>
      </c>
      <c r="F16" s="452">
        <v>167</v>
      </c>
      <c r="G16" s="452">
        <v>131</v>
      </c>
      <c r="H16" s="452">
        <v>19</v>
      </c>
      <c r="I16" s="452">
        <v>1</v>
      </c>
      <c r="J16" s="452">
        <v>1</v>
      </c>
      <c r="K16" s="452">
        <v>1873</v>
      </c>
      <c r="L16" s="453">
        <v>2.36789</v>
      </c>
      <c r="M16" s="295" t="s">
        <v>679</v>
      </c>
    </row>
    <row r="17" spans="1:13" ht="12" customHeight="1">
      <c r="A17" s="357" t="s">
        <v>321</v>
      </c>
      <c r="B17" s="361"/>
      <c r="C17" s="812">
        <v>595</v>
      </c>
      <c r="D17" s="452">
        <v>196</v>
      </c>
      <c r="E17" s="452">
        <v>179</v>
      </c>
      <c r="F17" s="452">
        <v>104</v>
      </c>
      <c r="G17" s="452">
        <v>84</v>
      </c>
      <c r="H17" s="452">
        <v>24</v>
      </c>
      <c r="I17" s="452">
        <v>8</v>
      </c>
      <c r="J17" s="452" t="s">
        <v>980</v>
      </c>
      <c r="K17" s="452">
        <v>1370</v>
      </c>
      <c r="L17" s="453">
        <v>2.30252</v>
      </c>
      <c r="M17" s="295">
        <v>1</v>
      </c>
    </row>
    <row r="18" spans="1:13" ht="12" customHeight="1">
      <c r="A18" s="357" t="s">
        <v>322</v>
      </c>
      <c r="B18" s="361"/>
      <c r="C18" s="812">
        <v>1336</v>
      </c>
      <c r="D18" s="452">
        <v>349</v>
      </c>
      <c r="E18" s="452">
        <v>404</v>
      </c>
      <c r="F18" s="452">
        <v>283</v>
      </c>
      <c r="G18" s="452">
        <v>233</v>
      </c>
      <c r="H18" s="452">
        <v>58</v>
      </c>
      <c r="I18" s="452">
        <v>5</v>
      </c>
      <c r="J18" s="452">
        <v>4</v>
      </c>
      <c r="K18" s="452">
        <v>3287</v>
      </c>
      <c r="L18" s="453">
        <v>2.46033</v>
      </c>
      <c r="M18" s="295">
        <v>2</v>
      </c>
    </row>
    <row r="19" spans="1:13" ht="12" customHeight="1">
      <c r="A19" s="362" t="s">
        <v>323</v>
      </c>
      <c r="B19" s="363"/>
      <c r="C19" s="860">
        <v>1065</v>
      </c>
      <c r="D19" s="344">
        <v>368</v>
      </c>
      <c r="E19" s="344">
        <v>367</v>
      </c>
      <c r="F19" s="344">
        <v>192</v>
      </c>
      <c r="G19" s="344">
        <v>117</v>
      </c>
      <c r="H19" s="344">
        <v>21</v>
      </c>
      <c r="I19" s="344" t="s">
        <v>977</v>
      </c>
      <c r="J19" s="344" t="s">
        <v>981</v>
      </c>
      <c r="K19" s="344">
        <v>2251</v>
      </c>
      <c r="L19" s="861">
        <v>2.11362</v>
      </c>
      <c r="M19" s="291" t="s">
        <v>679</v>
      </c>
    </row>
    <row r="20" spans="1:13" ht="12" customHeight="1">
      <c r="A20" s="357" t="s">
        <v>324</v>
      </c>
      <c r="B20" s="361"/>
      <c r="C20" s="812">
        <v>989</v>
      </c>
      <c r="D20" s="452">
        <v>408</v>
      </c>
      <c r="E20" s="452">
        <v>298</v>
      </c>
      <c r="F20" s="452">
        <v>154</v>
      </c>
      <c r="G20" s="452">
        <v>94</v>
      </c>
      <c r="H20" s="452">
        <v>26</v>
      </c>
      <c r="I20" s="452">
        <v>7</v>
      </c>
      <c r="J20" s="452">
        <v>2</v>
      </c>
      <c r="K20" s="452">
        <v>2028</v>
      </c>
      <c r="L20" s="453">
        <v>2.05056</v>
      </c>
      <c r="M20" s="295">
        <v>10</v>
      </c>
    </row>
    <row r="21" spans="1:13" ht="12" customHeight="1">
      <c r="A21" s="357" t="s">
        <v>325</v>
      </c>
      <c r="B21" s="361"/>
      <c r="C21" s="812">
        <v>618</v>
      </c>
      <c r="D21" s="452">
        <v>259</v>
      </c>
      <c r="E21" s="452">
        <v>188</v>
      </c>
      <c r="F21" s="452">
        <v>98</v>
      </c>
      <c r="G21" s="452">
        <v>52</v>
      </c>
      <c r="H21" s="452">
        <v>17</v>
      </c>
      <c r="I21" s="452">
        <v>3</v>
      </c>
      <c r="J21" s="452">
        <v>1</v>
      </c>
      <c r="K21" s="452">
        <v>1247</v>
      </c>
      <c r="L21" s="453">
        <v>2.0178</v>
      </c>
      <c r="M21" s="295" t="s">
        <v>679</v>
      </c>
    </row>
    <row r="22" spans="1:13" ht="12" customHeight="1">
      <c r="A22" s="357" t="s">
        <v>326</v>
      </c>
      <c r="B22" s="361"/>
      <c r="C22" s="812">
        <v>898</v>
      </c>
      <c r="D22" s="452">
        <v>286</v>
      </c>
      <c r="E22" s="452">
        <v>274</v>
      </c>
      <c r="F22" s="452">
        <v>159</v>
      </c>
      <c r="G22" s="452">
        <v>138</v>
      </c>
      <c r="H22" s="452">
        <v>36</v>
      </c>
      <c r="I22" s="452">
        <v>5</v>
      </c>
      <c r="J22" s="452" t="s">
        <v>981</v>
      </c>
      <c r="K22" s="452">
        <v>2073</v>
      </c>
      <c r="L22" s="453">
        <v>2.30846</v>
      </c>
      <c r="M22" s="295" t="s">
        <v>679</v>
      </c>
    </row>
    <row r="23" spans="1:13" ht="12" customHeight="1">
      <c r="A23" s="357" t="s">
        <v>327</v>
      </c>
      <c r="B23" s="361"/>
      <c r="C23" s="812">
        <v>2042</v>
      </c>
      <c r="D23" s="452">
        <v>557</v>
      </c>
      <c r="E23" s="452">
        <v>715</v>
      </c>
      <c r="F23" s="452">
        <v>412</v>
      </c>
      <c r="G23" s="452">
        <v>296</v>
      </c>
      <c r="H23" s="452">
        <v>56</v>
      </c>
      <c r="I23" s="452">
        <v>6</v>
      </c>
      <c r="J23" s="452" t="s">
        <v>373</v>
      </c>
      <c r="K23" s="452">
        <v>4723</v>
      </c>
      <c r="L23" s="453">
        <v>2.31293</v>
      </c>
      <c r="M23" s="295" t="s">
        <v>679</v>
      </c>
    </row>
    <row r="24" spans="1:13" ht="12" customHeight="1">
      <c r="A24" s="362" t="s">
        <v>328</v>
      </c>
      <c r="B24" s="363"/>
      <c r="C24" s="860">
        <v>688</v>
      </c>
      <c r="D24" s="344">
        <v>242</v>
      </c>
      <c r="E24" s="344">
        <v>233</v>
      </c>
      <c r="F24" s="344">
        <v>127</v>
      </c>
      <c r="G24" s="344">
        <v>78</v>
      </c>
      <c r="H24" s="344">
        <v>6</v>
      </c>
      <c r="I24" s="344">
        <v>2</v>
      </c>
      <c r="J24" s="344" t="s">
        <v>373</v>
      </c>
      <c r="K24" s="344">
        <v>1443</v>
      </c>
      <c r="L24" s="861">
        <v>2.09738</v>
      </c>
      <c r="M24" s="291" t="s">
        <v>679</v>
      </c>
    </row>
    <row r="25" spans="1:13" ht="12" customHeight="1">
      <c r="A25" s="357" t="s">
        <v>329</v>
      </c>
      <c r="B25" s="361"/>
      <c r="C25" s="812">
        <v>1176</v>
      </c>
      <c r="D25" s="452">
        <v>496</v>
      </c>
      <c r="E25" s="452">
        <v>371</v>
      </c>
      <c r="F25" s="452">
        <v>174</v>
      </c>
      <c r="G25" s="452">
        <v>109</v>
      </c>
      <c r="H25" s="452">
        <v>21</v>
      </c>
      <c r="I25" s="452">
        <v>3</v>
      </c>
      <c r="J25" s="452">
        <v>2</v>
      </c>
      <c r="K25" s="452">
        <v>2334</v>
      </c>
      <c r="L25" s="453">
        <v>1.98469</v>
      </c>
      <c r="M25" s="295" t="s">
        <v>679</v>
      </c>
    </row>
    <row r="26" spans="1:13" ht="12" customHeight="1">
      <c r="A26" s="357" t="s">
        <v>330</v>
      </c>
      <c r="B26" s="361"/>
      <c r="C26" s="812">
        <v>449</v>
      </c>
      <c r="D26" s="452">
        <v>217</v>
      </c>
      <c r="E26" s="452">
        <v>127</v>
      </c>
      <c r="F26" s="452">
        <v>58</v>
      </c>
      <c r="G26" s="452">
        <v>38</v>
      </c>
      <c r="H26" s="452">
        <v>8</v>
      </c>
      <c r="I26" s="452">
        <v>1</v>
      </c>
      <c r="J26" s="452" t="s">
        <v>373</v>
      </c>
      <c r="K26" s="452">
        <v>843</v>
      </c>
      <c r="L26" s="453">
        <v>1.87751</v>
      </c>
      <c r="M26" s="295" t="s">
        <v>373</v>
      </c>
    </row>
    <row r="27" spans="1:13" ht="12" customHeight="1">
      <c r="A27" s="357" t="s">
        <v>331</v>
      </c>
      <c r="B27" s="361"/>
      <c r="C27" s="812">
        <v>568</v>
      </c>
      <c r="D27" s="452">
        <v>230</v>
      </c>
      <c r="E27" s="452">
        <v>152</v>
      </c>
      <c r="F27" s="452">
        <v>98</v>
      </c>
      <c r="G27" s="452">
        <v>71</v>
      </c>
      <c r="H27" s="452">
        <v>14</v>
      </c>
      <c r="I27" s="452">
        <v>2</v>
      </c>
      <c r="J27" s="452">
        <v>1</v>
      </c>
      <c r="K27" s="452">
        <v>1201</v>
      </c>
      <c r="L27" s="453">
        <v>2.11444</v>
      </c>
      <c r="M27" s="295" t="s">
        <v>679</v>
      </c>
    </row>
    <row r="28" spans="1:13" ht="12" customHeight="1">
      <c r="A28" s="357" t="s">
        <v>332</v>
      </c>
      <c r="B28" s="361"/>
      <c r="C28" s="812">
        <v>330</v>
      </c>
      <c r="D28" s="452">
        <v>142</v>
      </c>
      <c r="E28" s="452">
        <v>85</v>
      </c>
      <c r="F28" s="452">
        <v>65</v>
      </c>
      <c r="G28" s="452">
        <v>32</v>
      </c>
      <c r="H28" s="452">
        <v>5</v>
      </c>
      <c r="I28" s="452">
        <v>1</v>
      </c>
      <c r="J28" s="452" t="s">
        <v>982</v>
      </c>
      <c r="K28" s="452">
        <v>666</v>
      </c>
      <c r="L28" s="453">
        <v>2.01818</v>
      </c>
      <c r="M28" s="295" t="s">
        <v>679</v>
      </c>
    </row>
    <row r="29" spans="1:13" ht="12" customHeight="1">
      <c r="A29" s="362" t="s">
        <v>333</v>
      </c>
      <c r="B29" s="363"/>
      <c r="C29" s="860">
        <v>269</v>
      </c>
      <c r="D29" s="344">
        <v>88</v>
      </c>
      <c r="E29" s="344">
        <v>89</v>
      </c>
      <c r="F29" s="344">
        <v>38</v>
      </c>
      <c r="G29" s="344">
        <v>40</v>
      </c>
      <c r="H29" s="344">
        <v>13</v>
      </c>
      <c r="I29" s="344">
        <v>1</v>
      </c>
      <c r="J29" s="344" t="s">
        <v>373</v>
      </c>
      <c r="K29" s="344">
        <v>611</v>
      </c>
      <c r="L29" s="861">
        <v>2.27138</v>
      </c>
      <c r="M29" s="291" t="s">
        <v>679</v>
      </c>
    </row>
    <row r="30" spans="1:13" ht="12" customHeight="1">
      <c r="A30" s="357" t="s">
        <v>334</v>
      </c>
      <c r="B30" s="361"/>
      <c r="C30" s="812">
        <v>430</v>
      </c>
      <c r="D30" s="452">
        <v>158</v>
      </c>
      <c r="E30" s="452">
        <v>124</v>
      </c>
      <c r="F30" s="452">
        <v>76</v>
      </c>
      <c r="G30" s="452">
        <v>52</v>
      </c>
      <c r="H30" s="452">
        <v>14</v>
      </c>
      <c r="I30" s="452">
        <v>6</v>
      </c>
      <c r="J30" s="809" t="s">
        <v>373</v>
      </c>
      <c r="K30" s="452">
        <v>948</v>
      </c>
      <c r="L30" s="453">
        <v>2.20465</v>
      </c>
      <c r="M30" s="295" t="s">
        <v>679</v>
      </c>
    </row>
    <row r="31" spans="1:13" ht="12" customHeight="1">
      <c r="A31" s="357" t="s">
        <v>335</v>
      </c>
      <c r="B31" s="361"/>
      <c r="C31" s="812">
        <v>1288</v>
      </c>
      <c r="D31" s="452">
        <v>426</v>
      </c>
      <c r="E31" s="452">
        <v>467</v>
      </c>
      <c r="F31" s="452">
        <v>200</v>
      </c>
      <c r="G31" s="452">
        <v>153</v>
      </c>
      <c r="H31" s="452">
        <v>36</v>
      </c>
      <c r="I31" s="452">
        <v>6</v>
      </c>
      <c r="J31" s="452" t="s">
        <v>373</v>
      </c>
      <c r="K31" s="452">
        <v>2788</v>
      </c>
      <c r="L31" s="453">
        <v>2.1646</v>
      </c>
      <c r="M31" s="295">
        <v>2</v>
      </c>
    </row>
    <row r="32" spans="1:13" ht="12" customHeight="1">
      <c r="A32" s="357" t="s">
        <v>336</v>
      </c>
      <c r="B32" s="361"/>
      <c r="C32" s="812">
        <v>304</v>
      </c>
      <c r="D32" s="452">
        <v>137</v>
      </c>
      <c r="E32" s="452">
        <v>88</v>
      </c>
      <c r="F32" s="452">
        <v>51</v>
      </c>
      <c r="G32" s="452">
        <v>22</v>
      </c>
      <c r="H32" s="452">
        <v>5</v>
      </c>
      <c r="I32" s="452">
        <v>1</v>
      </c>
      <c r="J32" s="452" t="s">
        <v>981</v>
      </c>
      <c r="K32" s="452">
        <v>585</v>
      </c>
      <c r="L32" s="453">
        <v>1.92434</v>
      </c>
      <c r="M32" s="295">
        <v>1</v>
      </c>
    </row>
    <row r="33" spans="1:13" ht="12" customHeight="1">
      <c r="A33" s="357" t="s">
        <v>337</v>
      </c>
      <c r="B33" s="361"/>
      <c r="C33" s="812">
        <v>586</v>
      </c>
      <c r="D33" s="452">
        <v>288</v>
      </c>
      <c r="E33" s="452">
        <v>163</v>
      </c>
      <c r="F33" s="452">
        <v>74</v>
      </c>
      <c r="G33" s="452">
        <v>50</v>
      </c>
      <c r="H33" s="452">
        <v>7</v>
      </c>
      <c r="I33" s="452">
        <v>4</v>
      </c>
      <c r="J33" s="452" t="s">
        <v>373</v>
      </c>
      <c r="K33" s="452">
        <v>1095</v>
      </c>
      <c r="L33" s="453">
        <v>1.8686</v>
      </c>
      <c r="M33" s="295">
        <v>1</v>
      </c>
    </row>
    <row r="34" spans="1:13" ht="12" customHeight="1">
      <c r="A34" s="362" t="s">
        <v>338</v>
      </c>
      <c r="B34" s="363"/>
      <c r="C34" s="860">
        <v>241</v>
      </c>
      <c r="D34" s="344">
        <v>103</v>
      </c>
      <c r="E34" s="344">
        <v>73</v>
      </c>
      <c r="F34" s="344">
        <v>24</v>
      </c>
      <c r="G34" s="344">
        <v>31</v>
      </c>
      <c r="H34" s="344">
        <v>8</v>
      </c>
      <c r="I34" s="344">
        <v>1</v>
      </c>
      <c r="J34" s="344">
        <v>1</v>
      </c>
      <c r="K34" s="344">
        <v>499</v>
      </c>
      <c r="L34" s="861">
        <v>2.07054</v>
      </c>
      <c r="M34" s="291" t="s">
        <v>373</v>
      </c>
    </row>
    <row r="35" spans="1:13" ht="12" customHeight="1">
      <c r="A35" s="357" t="s">
        <v>339</v>
      </c>
      <c r="B35" s="361"/>
      <c r="C35" s="812">
        <v>342</v>
      </c>
      <c r="D35" s="452">
        <v>144</v>
      </c>
      <c r="E35" s="452">
        <v>103</v>
      </c>
      <c r="F35" s="452">
        <v>54</v>
      </c>
      <c r="G35" s="452">
        <v>35</v>
      </c>
      <c r="H35" s="452">
        <v>5</v>
      </c>
      <c r="I35" s="452">
        <v>1</v>
      </c>
      <c r="J35" s="452" t="s">
        <v>373</v>
      </c>
      <c r="K35" s="452">
        <v>683</v>
      </c>
      <c r="L35" s="453">
        <v>1.99708</v>
      </c>
      <c r="M35" s="295" t="s">
        <v>679</v>
      </c>
    </row>
    <row r="36" spans="1:13" ht="12" customHeight="1">
      <c r="A36" s="357" t="s">
        <v>340</v>
      </c>
      <c r="B36" s="361"/>
      <c r="C36" s="812">
        <v>943</v>
      </c>
      <c r="D36" s="452">
        <v>384</v>
      </c>
      <c r="E36" s="452">
        <v>295</v>
      </c>
      <c r="F36" s="452">
        <v>152</v>
      </c>
      <c r="G36" s="452">
        <v>87</v>
      </c>
      <c r="H36" s="452">
        <v>20</v>
      </c>
      <c r="I36" s="452">
        <v>4</v>
      </c>
      <c r="J36" s="452">
        <v>1</v>
      </c>
      <c r="K36" s="452">
        <v>1910</v>
      </c>
      <c r="L36" s="453">
        <v>2.02545</v>
      </c>
      <c r="M36" s="295" t="s">
        <v>975</v>
      </c>
    </row>
    <row r="37" spans="1:13" ht="12" customHeight="1">
      <c r="A37" s="357" t="s">
        <v>341</v>
      </c>
      <c r="B37" s="361"/>
      <c r="C37" s="812">
        <v>736</v>
      </c>
      <c r="D37" s="452">
        <v>217</v>
      </c>
      <c r="E37" s="452">
        <v>232</v>
      </c>
      <c r="F37" s="452">
        <v>152</v>
      </c>
      <c r="G37" s="452">
        <v>117</v>
      </c>
      <c r="H37" s="452">
        <v>16</v>
      </c>
      <c r="I37" s="452">
        <v>2</v>
      </c>
      <c r="J37" s="452" t="s">
        <v>373</v>
      </c>
      <c r="K37" s="452">
        <v>1697</v>
      </c>
      <c r="L37" s="453">
        <v>2.30571</v>
      </c>
      <c r="M37" s="295" t="s">
        <v>679</v>
      </c>
    </row>
    <row r="38" spans="1:13" ht="12" customHeight="1">
      <c r="A38" s="357" t="s">
        <v>342</v>
      </c>
      <c r="B38" s="361"/>
      <c r="C38" s="812">
        <v>622</v>
      </c>
      <c r="D38" s="452">
        <v>300</v>
      </c>
      <c r="E38" s="452">
        <v>176</v>
      </c>
      <c r="F38" s="452">
        <v>83</v>
      </c>
      <c r="G38" s="452">
        <v>50</v>
      </c>
      <c r="H38" s="452">
        <v>12</v>
      </c>
      <c r="I38" s="452">
        <v>1</v>
      </c>
      <c r="J38" s="452" t="s">
        <v>373</v>
      </c>
      <c r="K38" s="452">
        <v>1167</v>
      </c>
      <c r="L38" s="453">
        <v>1.87621</v>
      </c>
      <c r="M38" s="295" t="s">
        <v>679</v>
      </c>
    </row>
    <row r="39" spans="1:13" ht="12" customHeight="1">
      <c r="A39" s="362" t="s">
        <v>343</v>
      </c>
      <c r="B39" s="363"/>
      <c r="C39" s="860">
        <v>473</v>
      </c>
      <c r="D39" s="344">
        <v>247</v>
      </c>
      <c r="E39" s="344">
        <v>107</v>
      </c>
      <c r="F39" s="344">
        <v>58</v>
      </c>
      <c r="G39" s="344">
        <v>45</v>
      </c>
      <c r="H39" s="344">
        <v>12</v>
      </c>
      <c r="I39" s="344">
        <v>4</v>
      </c>
      <c r="J39" s="344" t="s">
        <v>373</v>
      </c>
      <c r="K39" s="344">
        <v>899</v>
      </c>
      <c r="L39" s="861">
        <v>1.90063</v>
      </c>
      <c r="M39" s="291" t="s">
        <v>679</v>
      </c>
    </row>
    <row r="40" spans="1:13" ht="12" customHeight="1">
      <c r="A40" s="357" t="s">
        <v>344</v>
      </c>
      <c r="B40" s="361"/>
      <c r="C40" s="812">
        <v>349</v>
      </c>
      <c r="D40" s="452">
        <v>186</v>
      </c>
      <c r="E40" s="452">
        <v>85</v>
      </c>
      <c r="F40" s="452">
        <v>55</v>
      </c>
      <c r="G40" s="452">
        <v>19</v>
      </c>
      <c r="H40" s="452">
        <v>1</v>
      </c>
      <c r="I40" s="452">
        <v>2</v>
      </c>
      <c r="J40" s="452">
        <v>1</v>
      </c>
      <c r="K40" s="452">
        <v>621</v>
      </c>
      <c r="L40" s="453">
        <v>1.77937</v>
      </c>
      <c r="M40" s="295">
        <v>1</v>
      </c>
    </row>
    <row r="41" spans="1:13" ht="12" customHeight="1">
      <c r="A41" s="357" t="s">
        <v>345</v>
      </c>
      <c r="B41" s="361"/>
      <c r="C41" s="812">
        <v>276</v>
      </c>
      <c r="D41" s="452">
        <v>112</v>
      </c>
      <c r="E41" s="452">
        <v>71</v>
      </c>
      <c r="F41" s="452">
        <v>49</v>
      </c>
      <c r="G41" s="452">
        <v>32</v>
      </c>
      <c r="H41" s="452">
        <v>10</v>
      </c>
      <c r="I41" s="452">
        <v>2</v>
      </c>
      <c r="J41" s="452" t="s">
        <v>373</v>
      </c>
      <c r="K41" s="452">
        <v>591</v>
      </c>
      <c r="L41" s="453">
        <v>2.1413</v>
      </c>
      <c r="M41" s="295">
        <v>1</v>
      </c>
    </row>
    <row r="42" spans="1:13" ht="12" customHeight="1">
      <c r="A42" s="357" t="s">
        <v>346</v>
      </c>
      <c r="B42" s="361"/>
      <c r="C42" s="812">
        <v>568</v>
      </c>
      <c r="D42" s="452">
        <v>188</v>
      </c>
      <c r="E42" s="452">
        <v>197</v>
      </c>
      <c r="F42" s="452">
        <v>111</v>
      </c>
      <c r="G42" s="452">
        <v>55</v>
      </c>
      <c r="H42" s="452">
        <v>16</v>
      </c>
      <c r="I42" s="452">
        <v>1</v>
      </c>
      <c r="J42" s="452" t="s">
        <v>983</v>
      </c>
      <c r="K42" s="452">
        <v>1221</v>
      </c>
      <c r="L42" s="453">
        <v>2.14965</v>
      </c>
      <c r="M42" s="295">
        <v>2</v>
      </c>
    </row>
    <row r="43" spans="1:13" ht="12" customHeight="1">
      <c r="A43" s="357" t="s">
        <v>347</v>
      </c>
      <c r="B43" s="361"/>
      <c r="C43" s="812">
        <v>527</v>
      </c>
      <c r="D43" s="452">
        <v>170</v>
      </c>
      <c r="E43" s="452">
        <v>168</v>
      </c>
      <c r="F43" s="452">
        <v>92</v>
      </c>
      <c r="G43" s="452">
        <v>79</v>
      </c>
      <c r="H43" s="452">
        <v>16</v>
      </c>
      <c r="I43" s="452">
        <v>2</v>
      </c>
      <c r="J43" s="452" t="s">
        <v>373</v>
      </c>
      <c r="K43" s="452">
        <v>1190</v>
      </c>
      <c r="L43" s="453">
        <v>2.25806</v>
      </c>
      <c r="M43" s="295" t="s">
        <v>679</v>
      </c>
    </row>
    <row r="44" spans="1:13" ht="12" customHeight="1">
      <c r="A44" s="362" t="s">
        <v>348</v>
      </c>
      <c r="B44" s="363"/>
      <c r="C44" s="860">
        <v>236</v>
      </c>
      <c r="D44" s="344">
        <v>122</v>
      </c>
      <c r="E44" s="344">
        <v>59</v>
      </c>
      <c r="F44" s="344">
        <v>33</v>
      </c>
      <c r="G44" s="344">
        <v>18</v>
      </c>
      <c r="H44" s="344">
        <v>4</v>
      </c>
      <c r="I44" s="344" t="s">
        <v>978</v>
      </c>
      <c r="J44" s="344" t="s">
        <v>373</v>
      </c>
      <c r="K44" s="344">
        <v>431</v>
      </c>
      <c r="L44" s="861">
        <v>1.82627</v>
      </c>
      <c r="M44" s="291">
        <v>1</v>
      </c>
    </row>
    <row r="45" spans="1:13" ht="12" customHeight="1">
      <c r="A45" s="357" t="s">
        <v>349</v>
      </c>
      <c r="B45" s="361"/>
      <c r="C45" s="812">
        <v>1500</v>
      </c>
      <c r="D45" s="452">
        <v>463</v>
      </c>
      <c r="E45" s="452">
        <v>473</v>
      </c>
      <c r="F45" s="452">
        <v>309</v>
      </c>
      <c r="G45" s="452">
        <v>209</v>
      </c>
      <c r="H45" s="452">
        <v>40</v>
      </c>
      <c r="I45" s="452">
        <v>5</v>
      </c>
      <c r="J45" s="452">
        <v>1</v>
      </c>
      <c r="K45" s="452">
        <v>3409</v>
      </c>
      <c r="L45" s="453">
        <v>2.27267</v>
      </c>
      <c r="M45" s="295" t="s">
        <v>679</v>
      </c>
    </row>
    <row r="46" spans="1:13" ht="12" customHeight="1">
      <c r="A46" s="357" t="s">
        <v>350</v>
      </c>
      <c r="B46" s="361"/>
      <c r="C46" s="812">
        <v>266</v>
      </c>
      <c r="D46" s="452">
        <v>98</v>
      </c>
      <c r="E46" s="452">
        <v>93</v>
      </c>
      <c r="F46" s="452">
        <v>34</v>
      </c>
      <c r="G46" s="452">
        <v>36</v>
      </c>
      <c r="H46" s="452">
        <v>3</v>
      </c>
      <c r="I46" s="452">
        <v>2</v>
      </c>
      <c r="J46" s="452" t="s">
        <v>984</v>
      </c>
      <c r="K46" s="452">
        <v>557</v>
      </c>
      <c r="L46" s="453">
        <v>2.09398</v>
      </c>
      <c r="M46" s="295" t="s">
        <v>679</v>
      </c>
    </row>
    <row r="47" spans="1:13" ht="12" customHeight="1">
      <c r="A47" s="357" t="s">
        <v>351</v>
      </c>
      <c r="B47" s="361"/>
      <c r="C47" s="812">
        <v>311</v>
      </c>
      <c r="D47" s="452">
        <v>149</v>
      </c>
      <c r="E47" s="452">
        <v>82</v>
      </c>
      <c r="F47" s="452">
        <v>44</v>
      </c>
      <c r="G47" s="452">
        <v>26</v>
      </c>
      <c r="H47" s="452">
        <v>9</v>
      </c>
      <c r="I47" s="452" t="s">
        <v>373</v>
      </c>
      <c r="J47" s="452">
        <v>1</v>
      </c>
      <c r="K47" s="452">
        <v>602</v>
      </c>
      <c r="L47" s="453">
        <v>1.93569</v>
      </c>
      <c r="M47" s="295" t="s">
        <v>679</v>
      </c>
    </row>
    <row r="48" spans="1:13" ht="12" customHeight="1">
      <c r="A48" s="357" t="s">
        <v>352</v>
      </c>
      <c r="B48" s="361"/>
      <c r="C48" s="812">
        <v>363</v>
      </c>
      <c r="D48" s="452">
        <v>131</v>
      </c>
      <c r="E48" s="452">
        <v>89</v>
      </c>
      <c r="F48" s="452">
        <v>67</v>
      </c>
      <c r="G48" s="452">
        <v>54</v>
      </c>
      <c r="H48" s="452">
        <v>20</v>
      </c>
      <c r="I48" s="452">
        <v>1</v>
      </c>
      <c r="J48" s="452">
        <v>1</v>
      </c>
      <c r="K48" s="452">
        <v>839</v>
      </c>
      <c r="L48" s="453">
        <v>2.31129</v>
      </c>
      <c r="M48" s="295" t="s">
        <v>679</v>
      </c>
    </row>
    <row r="49" spans="1:13" ht="12" customHeight="1">
      <c r="A49" s="362" t="s">
        <v>353</v>
      </c>
      <c r="B49" s="363"/>
      <c r="C49" s="860">
        <v>449</v>
      </c>
      <c r="D49" s="344">
        <v>196</v>
      </c>
      <c r="E49" s="344">
        <v>140</v>
      </c>
      <c r="F49" s="344">
        <v>57</v>
      </c>
      <c r="G49" s="344">
        <v>44</v>
      </c>
      <c r="H49" s="344">
        <v>12</v>
      </c>
      <c r="I49" s="344" t="s">
        <v>373</v>
      </c>
      <c r="J49" s="344" t="s">
        <v>373</v>
      </c>
      <c r="K49" s="344">
        <v>883</v>
      </c>
      <c r="L49" s="861">
        <v>1.96659</v>
      </c>
      <c r="M49" s="291" t="s">
        <v>679</v>
      </c>
    </row>
    <row r="50" spans="1:13" ht="12" customHeight="1">
      <c r="A50" s="357" t="s">
        <v>354</v>
      </c>
      <c r="B50" s="361"/>
      <c r="C50" s="812">
        <v>477</v>
      </c>
      <c r="D50" s="452">
        <v>177</v>
      </c>
      <c r="E50" s="452">
        <v>140</v>
      </c>
      <c r="F50" s="452">
        <v>90</v>
      </c>
      <c r="G50" s="452">
        <v>50</v>
      </c>
      <c r="H50" s="452">
        <v>16</v>
      </c>
      <c r="I50" s="452">
        <v>3</v>
      </c>
      <c r="J50" s="452">
        <v>1</v>
      </c>
      <c r="K50" s="452">
        <v>1032</v>
      </c>
      <c r="L50" s="453">
        <v>2.16352</v>
      </c>
      <c r="M50" s="295" t="s">
        <v>679</v>
      </c>
    </row>
    <row r="51" spans="1:13" ht="12" customHeight="1">
      <c r="A51" s="357" t="s">
        <v>355</v>
      </c>
      <c r="B51" s="361"/>
      <c r="C51" s="812">
        <v>323</v>
      </c>
      <c r="D51" s="452">
        <v>138</v>
      </c>
      <c r="E51" s="452">
        <v>94</v>
      </c>
      <c r="F51" s="452">
        <v>51</v>
      </c>
      <c r="G51" s="452">
        <v>33</v>
      </c>
      <c r="H51" s="452">
        <v>7</v>
      </c>
      <c r="I51" s="452" t="s">
        <v>373</v>
      </c>
      <c r="J51" s="452" t="s">
        <v>373</v>
      </c>
      <c r="K51" s="452">
        <v>646</v>
      </c>
      <c r="L51" s="453">
        <v>2</v>
      </c>
      <c r="M51" s="295" t="s">
        <v>679</v>
      </c>
    </row>
    <row r="52" spans="1:13" ht="12" customHeight="1">
      <c r="A52" s="357" t="s">
        <v>356</v>
      </c>
      <c r="B52" s="361"/>
      <c r="C52" s="812">
        <v>1695</v>
      </c>
      <c r="D52" s="452">
        <v>579</v>
      </c>
      <c r="E52" s="452">
        <v>516</v>
      </c>
      <c r="F52" s="452">
        <v>292</v>
      </c>
      <c r="G52" s="452">
        <v>242</v>
      </c>
      <c r="H52" s="452">
        <v>58</v>
      </c>
      <c r="I52" s="452">
        <v>4</v>
      </c>
      <c r="J52" s="452">
        <v>4</v>
      </c>
      <c r="K52" s="452">
        <v>3799</v>
      </c>
      <c r="L52" s="453">
        <v>2.2413</v>
      </c>
      <c r="M52" s="295" t="s">
        <v>679</v>
      </c>
    </row>
    <row r="53" spans="1:13" ht="12" customHeight="1">
      <c r="A53" s="357" t="s">
        <v>357</v>
      </c>
      <c r="B53" s="361"/>
      <c r="C53" s="812">
        <v>1036</v>
      </c>
      <c r="D53" s="452">
        <v>332</v>
      </c>
      <c r="E53" s="452">
        <v>310</v>
      </c>
      <c r="F53" s="452">
        <v>189</v>
      </c>
      <c r="G53" s="452">
        <v>166</v>
      </c>
      <c r="H53" s="452">
        <v>36</v>
      </c>
      <c r="I53" s="452">
        <v>2</v>
      </c>
      <c r="J53" s="452">
        <v>1</v>
      </c>
      <c r="K53" s="452">
        <v>2382</v>
      </c>
      <c r="L53" s="453">
        <v>2.29923</v>
      </c>
      <c r="M53" s="295">
        <v>1</v>
      </c>
    </row>
    <row r="54" spans="1:13" ht="12" customHeight="1">
      <c r="A54" s="362" t="s">
        <v>358</v>
      </c>
      <c r="B54" s="363"/>
      <c r="C54" s="860">
        <v>848</v>
      </c>
      <c r="D54" s="344">
        <v>217</v>
      </c>
      <c r="E54" s="344">
        <v>254</v>
      </c>
      <c r="F54" s="344">
        <v>174</v>
      </c>
      <c r="G54" s="344">
        <v>162</v>
      </c>
      <c r="H54" s="344">
        <v>38</v>
      </c>
      <c r="I54" s="344">
        <v>3</v>
      </c>
      <c r="J54" s="344" t="s">
        <v>373</v>
      </c>
      <c r="K54" s="344">
        <v>2103</v>
      </c>
      <c r="L54" s="861">
        <v>2.47995</v>
      </c>
      <c r="M54" s="291">
        <v>1</v>
      </c>
    </row>
    <row r="55" spans="1:13" ht="12" customHeight="1">
      <c r="A55" s="357" t="s">
        <v>359</v>
      </c>
      <c r="B55" s="361"/>
      <c r="C55" s="812">
        <v>1182</v>
      </c>
      <c r="D55" s="452">
        <v>382</v>
      </c>
      <c r="E55" s="452">
        <v>370</v>
      </c>
      <c r="F55" s="452">
        <v>231</v>
      </c>
      <c r="G55" s="452">
        <v>161</v>
      </c>
      <c r="H55" s="452">
        <v>32</v>
      </c>
      <c r="I55" s="452">
        <v>5</v>
      </c>
      <c r="J55" s="452">
        <v>1</v>
      </c>
      <c r="K55" s="452">
        <v>2656</v>
      </c>
      <c r="L55" s="453">
        <v>2.24704</v>
      </c>
      <c r="M55" s="295" t="s">
        <v>679</v>
      </c>
    </row>
    <row r="56" spans="1:13" ht="12" customHeight="1">
      <c r="A56" s="357" t="s">
        <v>360</v>
      </c>
      <c r="B56" s="361"/>
      <c r="C56" s="812">
        <v>810</v>
      </c>
      <c r="D56" s="452">
        <v>228</v>
      </c>
      <c r="E56" s="452">
        <v>262</v>
      </c>
      <c r="F56" s="452">
        <v>168</v>
      </c>
      <c r="G56" s="452">
        <v>122</v>
      </c>
      <c r="H56" s="452">
        <v>27</v>
      </c>
      <c r="I56" s="452">
        <v>3</v>
      </c>
      <c r="J56" s="452" t="s">
        <v>985</v>
      </c>
      <c r="K56" s="452">
        <v>1897</v>
      </c>
      <c r="L56" s="453">
        <v>2.34198</v>
      </c>
      <c r="M56" s="295" t="s">
        <v>975</v>
      </c>
    </row>
    <row r="57" spans="1:13" ht="12" customHeight="1">
      <c r="A57" s="357" t="s">
        <v>361</v>
      </c>
      <c r="B57" s="361"/>
      <c r="C57" s="812">
        <v>970</v>
      </c>
      <c r="D57" s="452">
        <v>386</v>
      </c>
      <c r="E57" s="452">
        <v>274</v>
      </c>
      <c r="F57" s="452">
        <v>154</v>
      </c>
      <c r="G57" s="452">
        <v>123</v>
      </c>
      <c r="H57" s="452">
        <v>31</v>
      </c>
      <c r="I57" s="452">
        <v>2</v>
      </c>
      <c r="J57" s="452" t="s">
        <v>373</v>
      </c>
      <c r="K57" s="452">
        <v>2055</v>
      </c>
      <c r="L57" s="453">
        <v>2.11856</v>
      </c>
      <c r="M57" s="295">
        <v>2</v>
      </c>
    </row>
    <row r="58" spans="1:13" ht="12" customHeight="1">
      <c r="A58" s="357" t="s">
        <v>362</v>
      </c>
      <c r="B58" s="361"/>
      <c r="C58" s="812">
        <v>503</v>
      </c>
      <c r="D58" s="452">
        <v>191</v>
      </c>
      <c r="E58" s="452">
        <v>174</v>
      </c>
      <c r="F58" s="452">
        <v>85</v>
      </c>
      <c r="G58" s="452">
        <v>38</v>
      </c>
      <c r="H58" s="452">
        <v>12</v>
      </c>
      <c r="I58" s="452">
        <v>3</v>
      </c>
      <c r="J58" s="452" t="s">
        <v>373</v>
      </c>
      <c r="K58" s="452">
        <v>1024</v>
      </c>
      <c r="L58" s="453">
        <v>2.03579</v>
      </c>
      <c r="M58" s="295">
        <v>1</v>
      </c>
    </row>
    <row r="59" spans="1:13" ht="12" customHeight="1">
      <c r="A59" s="362" t="s">
        <v>363</v>
      </c>
      <c r="B59" s="363"/>
      <c r="C59" s="860">
        <v>565</v>
      </c>
      <c r="D59" s="344">
        <v>77</v>
      </c>
      <c r="E59" s="344">
        <v>230</v>
      </c>
      <c r="F59" s="344">
        <v>140</v>
      </c>
      <c r="G59" s="344">
        <v>95</v>
      </c>
      <c r="H59" s="344">
        <v>20</v>
      </c>
      <c r="I59" s="344">
        <v>2</v>
      </c>
      <c r="J59" s="344">
        <v>1</v>
      </c>
      <c r="K59" s="344">
        <v>1456</v>
      </c>
      <c r="L59" s="861">
        <v>2.57699</v>
      </c>
      <c r="M59" s="291" t="s">
        <v>679</v>
      </c>
    </row>
    <row r="60" spans="1:13" ht="12" customHeight="1">
      <c r="A60" s="357" t="s">
        <v>364</v>
      </c>
      <c r="B60" s="361"/>
      <c r="C60" s="812">
        <v>515</v>
      </c>
      <c r="D60" s="452">
        <v>104</v>
      </c>
      <c r="E60" s="452">
        <v>219</v>
      </c>
      <c r="F60" s="452">
        <v>96</v>
      </c>
      <c r="G60" s="452">
        <v>72</v>
      </c>
      <c r="H60" s="452">
        <v>22</v>
      </c>
      <c r="I60" s="452">
        <v>2</v>
      </c>
      <c r="J60" s="452" t="s">
        <v>985</v>
      </c>
      <c r="K60" s="452">
        <v>1240</v>
      </c>
      <c r="L60" s="453">
        <v>2.40777</v>
      </c>
      <c r="M60" s="295">
        <v>1</v>
      </c>
    </row>
    <row r="61" spans="1:13" ht="12" customHeight="1">
      <c r="A61" s="357" t="s">
        <v>365</v>
      </c>
      <c r="B61" s="361"/>
      <c r="C61" s="812">
        <v>2098</v>
      </c>
      <c r="D61" s="452">
        <v>700</v>
      </c>
      <c r="E61" s="452">
        <v>809</v>
      </c>
      <c r="F61" s="452">
        <v>332</v>
      </c>
      <c r="G61" s="452">
        <v>186</v>
      </c>
      <c r="H61" s="452">
        <v>54</v>
      </c>
      <c r="I61" s="452">
        <v>17</v>
      </c>
      <c r="J61" s="452" t="s">
        <v>373</v>
      </c>
      <c r="K61" s="452">
        <v>4430</v>
      </c>
      <c r="L61" s="453">
        <v>2.11153</v>
      </c>
      <c r="M61" s="295" t="s">
        <v>975</v>
      </c>
    </row>
    <row r="62" spans="1:13" ht="12" customHeight="1">
      <c r="A62" s="357" t="s">
        <v>366</v>
      </c>
      <c r="B62" s="361"/>
      <c r="C62" s="812">
        <v>1323</v>
      </c>
      <c r="D62" s="452">
        <v>510</v>
      </c>
      <c r="E62" s="452">
        <v>476</v>
      </c>
      <c r="F62" s="452">
        <v>219</v>
      </c>
      <c r="G62" s="452">
        <v>93</v>
      </c>
      <c r="H62" s="452">
        <v>21</v>
      </c>
      <c r="I62" s="452">
        <v>2</v>
      </c>
      <c r="J62" s="452">
        <v>2</v>
      </c>
      <c r="K62" s="452">
        <v>2624</v>
      </c>
      <c r="L62" s="453">
        <v>1.98337</v>
      </c>
      <c r="M62" s="295">
        <v>5</v>
      </c>
    </row>
    <row r="63" spans="1:13" ht="12" customHeight="1">
      <c r="A63" s="357" t="s">
        <v>367</v>
      </c>
      <c r="B63" s="361"/>
      <c r="C63" s="812">
        <v>654</v>
      </c>
      <c r="D63" s="452">
        <v>134</v>
      </c>
      <c r="E63" s="452">
        <v>298</v>
      </c>
      <c r="F63" s="452">
        <v>135</v>
      </c>
      <c r="G63" s="452">
        <v>67</v>
      </c>
      <c r="H63" s="452">
        <v>19</v>
      </c>
      <c r="I63" s="452">
        <v>1</v>
      </c>
      <c r="J63" s="452" t="s">
        <v>373</v>
      </c>
      <c r="K63" s="452">
        <v>1504</v>
      </c>
      <c r="L63" s="453">
        <v>2.29969</v>
      </c>
      <c r="M63" s="295" t="s">
        <v>679</v>
      </c>
    </row>
    <row r="64" spans="1:13" ht="12" customHeight="1">
      <c r="A64" s="362" t="s">
        <v>368</v>
      </c>
      <c r="B64" s="363"/>
      <c r="C64" s="860">
        <v>436</v>
      </c>
      <c r="D64" s="344">
        <v>106</v>
      </c>
      <c r="E64" s="344">
        <v>184</v>
      </c>
      <c r="F64" s="344">
        <v>75</v>
      </c>
      <c r="G64" s="344">
        <v>52</v>
      </c>
      <c r="H64" s="344">
        <v>15</v>
      </c>
      <c r="I64" s="344">
        <v>4</v>
      </c>
      <c r="J64" s="344" t="s">
        <v>373</v>
      </c>
      <c r="K64" s="344">
        <v>1006</v>
      </c>
      <c r="L64" s="861">
        <v>2.30734</v>
      </c>
      <c r="M64" s="291">
        <v>1</v>
      </c>
    </row>
    <row r="65" spans="1:13" ht="12" customHeight="1">
      <c r="A65" s="357" t="s">
        <v>369</v>
      </c>
      <c r="B65" s="361"/>
      <c r="C65" s="812">
        <v>1139</v>
      </c>
      <c r="D65" s="452">
        <v>528</v>
      </c>
      <c r="E65" s="452">
        <v>321</v>
      </c>
      <c r="F65" s="452">
        <v>137</v>
      </c>
      <c r="G65" s="452">
        <v>107</v>
      </c>
      <c r="H65" s="452">
        <v>34</v>
      </c>
      <c r="I65" s="452">
        <v>10</v>
      </c>
      <c r="J65" s="452">
        <v>2</v>
      </c>
      <c r="K65" s="452">
        <v>2253</v>
      </c>
      <c r="L65" s="453">
        <v>1.97805</v>
      </c>
      <c r="M65" s="295">
        <v>6</v>
      </c>
    </row>
    <row r="66" spans="1:13" ht="12" customHeight="1">
      <c r="A66" s="357" t="s">
        <v>400</v>
      </c>
      <c r="B66" s="361"/>
      <c r="C66" s="813">
        <v>647</v>
      </c>
      <c r="D66" s="452">
        <v>332</v>
      </c>
      <c r="E66" s="452">
        <v>180</v>
      </c>
      <c r="F66" s="452">
        <v>52</v>
      </c>
      <c r="G66" s="452">
        <v>54</v>
      </c>
      <c r="H66" s="452">
        <v>22</v>
      </c>
      <c r="I66" s="452">
        <v>5</v>
      </c>
      <c r="J66" s="452">
        <v>2</v>
      </c>
      <c r="K66" s="452">
        <v>1220</v>
      </c>
      <c r="L66" s="453">
        <v>1.88563</v>
      </c>
      <c r="M66" s="295">
        <v>1</v>
      </c>
    </row>
    <row r="67" spans="1:13" ht="12" customHeight="1">
      <c r="A67" s="357" t="s">
        <v>401</v>
      </c>
      <c r="B67" s="361"/>
      <c r="C67" s="813">
        <v>340</v>
      </c>
      <c r="D67" s="452">
        <v>39</v>
      </c>
      <c r="E67" s="452">
        <v>92</v>
      </c>
      <c r="F67" s="452">
        <v>90</v>
      </c>
      <c r="G67" s="452">
        <v>88</v>
      </c>
      <c r="H67" s="452">
        <v>25</v>
      </c>
      <c r="I67" s="452">
        <v>6</v>
      </c>
      <c r="J67" s="452" t="s">
        <v>373</v>
      </c>
      <c r="K67" s="452">
        <v>1006</v>
      </c>
      <c r="L67" s="453">
        <v>2.95882</v>
      </c>
      <c r="M67" s="295" t="s">
        <v>679</v>
      </c>
    </row>
    <row r="68" spans="1:13" ht="12" customHeight="1">
      <c r="A68" s="364" t="s">
        <v>402</v>
      </c>
      <c r="B68" s="365"/>
      <c r="C68" s="814">
        <v>421</v>
      </c>
      <c r="D68" s="352">
        <v>60</v>
      </c>
      <c r="E68" s="352">
        <v>81</v>
      </c>
      <c r="F68" s="352">
        <v>111</v>
      </c>
      <c r="G68" s="352">
        <v>125</v>
      </c>
      <c r="H68" s="352">
        <v>34</v>
      </c>
      <c r="I68" s="352">
        <v>7</v>
      </c>
      <c r="J68" s="352">
        <v>3</v>
      </c>
      <c r="K68" s="352">
        <v>1288</v>
      </c>
      <c r="L68" s="454">
        <v>3.05938</v>
      </c>
      <c r="M68" s="307" t="s">
        <v>679</v>
      </c>
    </row>
    <row r="69" spans="1:2" ht="11.25">
      <c r="A69" s="366"/>
      <c r="B69" s="366"/>
    </row>
  </sheetData>
  <sheetProtection/>
  <mergeCells count="9">
    <mergeCell ref="A3:M3"/>
    <mergeCell ref="K6:K8"/>
    <mergeCell ref="M5:M8"/>
    <mergeCell ref="A5:B8"/>
    <mergeCell ref="C5:L5"/>
    <mergeCell ref="C7:C8"/>
    <mergeCell ref="D7:J7"/>
    <mergeCell ref="C6:J6"/>
    <mergeCell ref="L6:L8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8.625" style="330" customWidth="1"/>
    <col min="2" max="2" width="0.875" style="330" customWidth="1"/>
    <col min="3" max="8" width="6.875" style="330" customWidth="1"/>
    <col min="9" max="10" width="6.875" style="354" customWidth="1"/>
    <col min="11" max="13" width="7.625" style="330" customWidth="1"/>
    <col min="14" max="14" width="8.00390625" style="330" customWidth="1"/>
    <col min="15" max="15" width="9.375" style="330" bestFit="1" customWidth="1"/>
    <col min="16" max="16384" width="8.00390625" style="330" customWidth="1"/>
  </cols>
  <sheetData>
    <row r="1" ht="13.5">
      <c r="A1" s="1077" t="s">
        <v>1188</v>
      </c>
    </row>
    <row r="3" spans="1:10" s="314" customFormat="1" ht="13.5" customHeight="1">
      <c r="A3" s="677" t="s">
        <v>1080</v>
      </c>
      <c r="I3" s="315"/>
      <c r="J3" s="315"/>
    </row>
    <row r="4" spans="9:10" s="314" customFormat="1" ht="6" customHeight="1">
      <c r="I4" s="315"/>
      <c r="J4" s="315"/>
    </row>
    <row r="5" spans="1:14" s="318" customFormat="1" ht="15.75" customHeight="1">
      <c r="A5" s="1281" t="s">
        <v>1180</v>
      </c>
      <c r="B5" s="1282"/>
      <c r="C5" s="1287" t="s">
        <v>414</v>
      </c>
      <c r="D5" s="1271" t="s">
        <v>502</v>
      </c>
      <c r="E5" s="316"/>
      <c r="F5" s="316"/>
      <c r="G5" s="316"/>
      <c r="H5" s="317"/>
      <c r="I5" s="1290" t="s">
        <v>503</v>
      </c>
      <c r="J5" s="1290" t="s">
        <v>415</v>
      </c>
      <c r="K5" s="1271" t="s">
        <v>416</v>
      </c>
      <c r="L5" s="1272"/>
      <c r="M5" s="1272"/>
      <c r="N5" s="154"/>
    </row>
    <row r="6" spans="1:14" s="318" customFormat="1" ht="15.75" customHeight="1">
      <c r="A6" s="1283"/>
      <c r="B6" s="1284"/>
      <c r="C6" s="1288"/>
      <c r="D6" s="1289"/>
      <c r="E6" s="1273" t="s">
        <v>417</v>
      </c>
      <c r="F6" s="1274"/>
      <c r="G6" s="1275"/>
      <c r="H6" s="1276" t="s">
        <v>565</v>
      </c>
      <c r="I6" s="1291"/>
      <c r="J6" s="1291"/>
      <c r="K6" s="1278" t="s">
        <v>986</v>
      </c>
      <c r="L6" s="1279" t="s">
        <v>1165</v>
      </c>
      <c r="M6" s="1280" t="s">
        <v>418</v>
      </c>
      <c r="N6" s="154"/>
    </row>
    <row r="7" spans="1:15" s="318" customFormat="1" ht="31.5" customHeight="1">
      <c r="A7" s="1285"/>
      <c r="B7" s="1286"/>
      <c r="C7" s="1288"/>
      <c r="D7" s="1277"/>
      <c r="E7" s="319" t="s">
        <v>419</v>
      </c>
      <c r="F7" s="319" t="s">
        <v>420</v>
      </c>
      <c r="G7" s="319" t="s">
        <v>421</v>
      </c>
      <c r="H7" s="1277"/>
      <c r="I7" s="1291"/>
      <c r="J7" s="1291"/>
      <c r="K7" s="1278"/>
      <c r="L7" s="1279"/>
      <c r="M7" s="1273"/>
      <c r="N7" s="154"/>
      <c r="O7" s="318" t="s">
        <v>417</v>
      </c>
    </row>
    <row r="8" spans="1:16" s="321" customFormat="1" ht="12" customHeight="1">
      <c r="A8" s="986" t="s">
        <v>422</v>
      </c>
      <c r="B8" s="320"/>
      <c r="C8" s="863">
        <f aca="true" t="shared" si="0" ref="C8:M8">SUM(C9:C67)</f>
        <v>42475</v>
      </c>
      <c r="D8" s="867">
        <f t="shared" si="0"/>
        <v>27596</v>
      </c>
      <c r="E8" s="868">
        <f t="shared" si="0"/>
        <v>26204</v>
      </c>
      <c r="F8" s="868">
        <f t="shared" si="0"/>
        <v>10329</v>
      </c>
      <c r="G8" s="868">
        <f t="shared" si="0"/>
        <v>11807</v>
      </c>
      <c r="H8" s="866">
        <f t="shared" si="0"/>
        <v>1392</v>
      </c>
      <c r="I8" s="864">
        <f t="shared" si="0"/>
        <v>176</v>
      </c>
      <c r="J8" s="864">
        <f t="shared" si="0"/>
        <v>14703</v>
      </c>
      <c r="K8" s="864">
        <f t="shared" si="0"/>
        <v>723</v>
      </c>
      <c r="L8" s="864">
        <f t="shared" si="0"/>
        <v>6167</v>
      </c>
      <c r="M8" s="868">
        <f t="shared" si="0"/>
        <v>6601</v>
      </c>
      <c r="N8" s="869"/>
      <c r="O8" s="748">
        <f aca="true" t="shared" si="1" ref="O8:O67">E8/C8%</f>
        <v>61.69276044732195</v>
      </c>
      <c r="P8" s="320">
        <v>1</v>
      </c>
    </row>
    <row r="9" spans="1:16" ht="12" customHeight="1">
      <c r="A9" s="322" t="s">
        <v>423</v>
      </c>
      <c r="B9" s="323"/>
      <c r="C9" s="333">
        <v>187</v>
      </c>
      <c r="D9" s="334">
        <v>133</v>
      </c>
      <c r="E9" s="335">
        <v>125</v>
      </c>
      <c r="F9" s="335">
        <v>59</v>
      </c>
      <c r="G9" s="335">
        <v>47</v>
      </c>
      <c r="H9" s="336">
        <v>8</v>
      </c>
      <c r="I9" s="337">
        <v>2</v>
      </c>
      <c r="J9" s="338">
        <v>52</v>
      </c>
      <c r="K9" s="338">
        <v>5</v>
      </c>
      <c r="L9" s="337">
        <v>35</v>
      </c>
      <c r="M9" s="334">
        <v>24</v>
      </c>
      <c r="O9" s="748">
        <f t="shared" si="1"/>
        <v>66.84491978609626</v>
      </c>
      <c r="P9" s="323">
        <v>4</v>
      </c>
    </row>
    <row r="10" spans="1:16" ht="12" customHeight="1">
      <c r="A10" s="331" t="s">
        <v>424</v>
      </c>
      <c r="B10" s="332"/>
      <c r="C10" s="333">
        <v>222</v>
      </c>
      <c r="D10" s="334">
        <v>153</v>
      </c>
      <c r="E10" s="335">
        <v>132</v>
      </c>
      <c r="F10" s="335">
        <v>69</v>
      </c>
      <c r="G10" s="335">
        <v>48</v>
      </c>
      <c r="H10" s="336">
        <v>21</v>
      </c>
      <c r="I10" s="337">
        <v>1</v>
      </c>
      <c r="J10" s="338">
        <v>68</v>
      </c>
      <c r="K10" s="338">
        <v>12</v>
      </c>
      <c r="L10" s="337">
        <v>45</v>
      </c>
      <c r="M10" s="334">
        <v>37</v>
      </c>
      <c r="O10" s="748">
        <f t="shared" si="1"/>
        <v>59.45945945945945</v>
      </c>
      <c r="P10" s="332">
        <v>5</v>
      </c>
    </row>
    <row r="11" spans="1:16" ht="12" customHeight="1">
      <c r="A11" s="331" t="s">
        <v>425</v>
      </c>
      <c r="B11" s="332"/>
      <c r="C11" s="333">
        <v>329</v>
      </c>
      <c r="D11" s="334">
        <v>226</v>
      </c>
      <c r="E11" s="335">
        <v>215</v>
      </c>
      <c r="F11" s="335">
        <v>123</v>
      </c>
      <c r="G11" s="335">
        <v>75</v>
      </c>
      <c r="H11" s="336">
        <v>11</v>
      </c>
      <c r="I11" s="337">
        <v>1</v>
      </c>
      <c r="J11" s="338">
        <v>102</v>
      </c>
      <c r="K11" s="338">
        <v>6</v>
      </c>
      <c r="L11" s="337">
        <v>87</v>
      </c>
      <c r="M11" s="334">
        <v>61</v>
      </c>
      <c r="O11" s="748">
        <f t="shared" si="1"/>
        <v>65.34954407294833</v>
      </c>
      <c r="P11" s="332">
        <v>6</v>
      </c>
    </row>
    <row r="12" spans="1:16" ht="12" customHeight="1">
      <c r="A12" s="331" t="s">
        <v>426</v>
      </c>
      <c r="B12" s="332"/>
      <c r="C12" s="333">
        <v>245</v>
      </c>
      <c r="D12" s="334">
        <v>183</v>
      </c>
      <c r="E12" s="335">
        <v>171</v>
      </c>
      <c r="F12" s="335">
        <v>72</v>
      </c>
      <c r="G12" s="335">
        <v>78</v>
      </c>
      <c r="H12" s="336">
        <v>12</v>
      </c>
      <c r="I12" s="337">
        <v>2</v>
      </c>
      <c r="J12" s="338">
        <v>60</v>
      </c>
      <c r="K12" s="338">
        <v>7</v>
      </c>
      <c r="L12" s="337">
        <v>60</v>
      </c>
      <c r="M12" s="334">
        <v>28</v>
      </c>
      <c r="O12" s="748">
        <f t="shared" si="1"/>
        <v>69.79591836734693</v>
      </c>
      <c r="P12" s="332">
        <v>10</v>
      </c>
    </row>
    <row r="13" spans="1:16" ht="12" customHeight="1">
      <c r="A13" s="339" t="s">
        <v>427</v>
      </c>
      <c r="B13" s="340"/>
      <c r="C13" s="749" t="s">
        <v>679</v>
      </c>
      <c r="D13" s="347" t="s">
        <v>679</v>
      </c>
      <c r="E13" s="291" t="s">
        <v>679</v>
      </c>
      <c r="F13" s="291" t="s">
        <v>679</v>
      </c>
      <c r="G13" s="291" t="s">
        <v>679</v>
      </c>
      <c r="H13" s="344" t="s">
        <v>679</v>
      </c>
      <c r="I13" s="345" t="s">
        <v>679</v>
      </c>
      <c r="J13" s="345" t="s">
        <v>679</v>
      </c>
      <c r="K13" s="345" t="s">
        <v>679</v>
      </c>
      <c r="L13" s="345" t="s">
        <v>679</v>
      </c>
      <c r="M13" s="347" t="s">
        <v>679</v>
      </c>
      <c r="O13" s="815" t="s">
        <v>900</v>
      </c>
      <c r="P13" s="340">
        <v>11</v>
      </c>
    </row>
    <row r="14" spans="1:16" ht="12" customHeight="1">
      <c r="A14" s="331" t="s">
        <v>428</v>
      </c>
      <c r="B14" s="332"/>
      <c r="C14" s="333">
        <v>2886</v>
      </c>
      <c r="D14" s="334">
        <v>1932</v>
      </c>
      <c r="E14" s="335">
        <v>1851</v>
      </c>
      <c r="F14" s="335">
        <v>754</v>
      </c>
      <c r="G14" s="335">
        <v>801</v>
      </c>
      <c r="H14" s="336">
        <v>81</v>
      </c>
      <c r="I14" s="337">
        <v>14</v>
      </c>
      <c r="J14" s="338">
        <v>940</v>
      </c>
      <c r="K14" s="338">
        <v>39</v>
      </c>
      <c r="L14" s="337">
        <v>444</v>
      </c>
      <c r="M14" s="334">
        <v>420</v>
      </c>
      <c r="O14" s="748">
        <f t="shared" si="1"/>
        <v>64.13721413721414</v>
      </c>
      <c r="P14" s="332">
        <v>13</v>
      </c>
    </row>
    <row r="15" spans="1:16" ht="12" customHeight="1">
      <c r="A15" s="331" t="s">
        <v>429</v>
      </c>
      <c r="B15" s="332"/>
      <c r="C15" s="333">
        <v>791</v>
      </c>
      <c r="D15" s="334">
        <v>585</v>
      </c>
      <c r="E15" s="335">
        <v>555</v>
      </c>
      <c r="F15" s="335">
        <v>208</v>
      </c>
      <c r="G15" s="335">
        <v>271</v>
      </c>
      <c r="H15" s="336">
        <v>30</v>
      </c>
      <c r="I15" s="337">
        <v>2</v>
      </c>
      <c r="J15" s="338">
        <v>204</v>
      </c>
      <c r="K15" s="338">
        <v>19</v>
      </c>
      <c r="L15" s="337">
        <v>125</v>
      </c>
      <c r="M15" s="334">
        <v>97</v>
      </c>
      <c r="O15" s="748">
        <f t="shared" si="1"/>
        <v>70.16434892541088</v>
      </c>
      <c r="P15" s="332">
        <v>16</v>
      </c>
    </row>
    <row r="16" spans="1:16" ht="12" customHeight="1">
      <c r="A16" s="331" t="s">
        <v>430</v>
      </c>
      <c r="B16" s="332"/>
      <c r="C16" s="333">
        <v>595</v>
      </c>
      <c r="D16" s="334">
        <v>396</v>
      </c>
      <c r="E16" s="335">
        <v>372</v>
      </c>
      <c r="F16" s="335">
        <v>140</v>
      </c>
      <c r="G16" s="335">
        <v>190</v>
      </c>
      <c r="H16" s="336">
        <v>24</v>
      </c>
      <c r="I16" s="337">
        <v>3</v>
      </c>
      <c r="J16" s="338">
        <v>196</v>
      </c>
      <c r="K16" s="338">
        <v>8</v>
      </c>
      <c r="L16" s="337">
        <v>80</v>
      </c>
      <c r="M16" s="334">
        <v>75</v>
      </c>
      <c r="O16" s="748">
        <f t="shared" si="1"/>
        <v>62.52100840336134</v>
      </c>
      <c r="P16" s="332">
        <v>17</v>
      </c>
    </row>
    <row r="17" spans="1:16" ht="12" customHeight="1">
      <c r="A17" s="331" t="s">
        <v>436</v>
      </c>
      <c r="B17" s="332"/>
      <c r="C17" s="333">
        <v>1336</v>
      </c>
      <c r="D17" s="334">
        <v>984</v>
      </c>
      <c r="E17" s="335">
        <v>925</v>
      </c>
      <c r="F17" s="335">
        <v>303</v>
      </c>
      <c r="G17" s="335">
        <v>499</v>
      </c>
      <c r="H17" s="336">
        <v>59</v>
      </c>
      <c r="I17" s="337">
        <v>3</v>
      </c>
      <c r="J17" s="338">
        <v>349</v>
      </c>
      <c r="K17" s="338">
        <v>30</v>
      </c>
      <c r="L17" s="337">
        <v>184</v>
      </c>
      <c r="M17" s="334">
        <v>181</v>
      </c>
      <c r="O17" s="748">
        <f t="shared" si="1"/>
        <v>69.23652694610779</v>
      </c>
      <c r="P17" s="332">
        <v>20</v>
      </c>
    </row>
    <row r="18" spans="1:16" ht="12" customHeight="1">
      <c r="A18" s="331" t="s">
        <v>437</v>
      </c>
      <c r="B18" s="332"/>
      <c r="C18" s="333">
        <v>1065</v>
      </c>
      <c r="D18" s="334">
        <v>694</v>
      </c>
      <c r="E18" s="335">
        <v>660</v>
      </c>
      <c r="F18" s="335">
        <v>267</v>
      </c>
      <c r="G18" s="335">
        <v>277</v>
      </c>
      <c r="H18" s="336">
        <v>34</v>
      </c>
      <c r="I18" s="337">
        <v>3</v>
      </c>
      <c r="J18" s="338">
        <v>368</v>
      </c>
      <c r="K18" s="338">
        <v>21</v>
      </c>
      <c r="L18" s="337">
        <v>147</v>
      </c>
      <c r="M18" s="334">
        <v>184</v>
      </c>
      <c r="O18" s="748">
        <f t="shared" si="1"/>
        <v>61.97183098591549</v>
      </c>
      <c r="P18" s="332">
        <v>23</v>
      </c>
    </row>
    <row r="19" spans="1:16" ht="12" customHeight="1">
      <c r="A19" s="322" t="s">
        <v>438</v>
      </c>
      <c r="B19" s="323"/>
      <c r="C19" s="324">
        <v>989</v>
      </c>
      <c r="D19" s="325">
        <v>574</v>
      </c>
      <c r="E19" s="326">
        <v>539</v>
      </c>
      <c r="F19" s="326">
        <v>219</v>
      </c>
      <c r="G19" s="326">
        <v>239</v>
      </c>
      <c r="H19" s="327">
        <v>35</v>
      </c>
      <c r="I19" s="328">
        <v>7</v>
      </c>
      <c r="J19" s="329">
        <v>408</v>
      </c>
      <c r="K19" s="329">
        <v>18</v>
      </c>
      <c r="L19" s="328">
        <v>128</v>
      </c>
      <c r="M19" s="325">
        <v>133</v>
      </c>
      <c r="O19" s="748">
        <f t="shared" si="1"/>
        <v>54.49949443882709</v>
      </c>
      <c r="P19" s="323">
        <v>25</v>
      </c>
    </row>
    <row r="20" spans="1:16" ht="12" customHeight="1">
      <c r="A20" s="331" t="s">
        <v>439</v>
      </c>
      <c r="B20" s="332"/>
      <c r="C20" s="333">
        <v>618</v>
      </c>
      <c r="D20" s="334">
        <v>358</v>
      </c>
      <c r="E20" s="335">
        <v>336</v>
      </c>
      <c r="F20" s="335">
        <v>131</v>
      </c>
      <c r="G20" s="335">
        <v>143</v>
      </c>
      <c r="H20" s="336">
        <v>22</v>
      </c>
      <c r="I20" s="337">
        <v>1</v>
      </c>
      <c r="J20" s="338">
        <v>259</v>
      </c>
      <c r="K20" s="338">
        <v>13</v>
      </c>
      <c r="L20" s="337">
        <v>80</v>
      </c>
      <c r="M20" s="334">
        <v>82</v>
      </c>
      <c r="O20" s="748">
        <f t="shared" si="1"/>
        <v>54.368932038834956</v>
      </c>
      <c r="P20" s="332">
        <v>27</v>
      </c>
    </row>
    <row r="21" spans="1:16" ht="12" customHeight="1">
      <c r="A21" s="331" t="s">
        <v>440</v>
      </c>
      <c r="B21" s="332"/>
      <c r="C21" s="333">
        <v>898</v>
      </c>
      <c r="D21" s="334">
        <v>604</v>
      </c>
      <c r="E21" s="335">
        <v>575</v>
      </c>
      <c r="F21" s="335">
        <v>221</v>
      </c>
      <c r="G21" s="335">
        <v>286</v>
      </c>
      <c r="H21" s="336">
        <v>29</v>
      </c>
      <c r="I21" s="337">
        <v>8</v>
      </c>
      <c r="J21" s="338">
        <v>286</v>
      </c>
      <c r="K21" s="338">
        <v>20</v>
      </c>
      <c r="L21" s="337">
        <v>120</v>
      </c>
      <c r="M21" s="334">
        <v>98</v>
      </c>
      <c r="O21" s="748">
        <f t="shared" si="1"/>
        <v>64.03118040089086</v>
      </c>
      <c r="P21" s="332">
        <v>29</v>
      </c>
    </row>
    <row r="22" spans="1:16" ht="12" customHeight="1">
      <c r="A22" s="331" t="s">
        <v>441</v>
      </c>
      <c r="B22" s="332"/>
      <c r="C22" s="333">
        <v>2042</v>
      </c>
      <c r="D22" s="334">
        <v>1478</v>
      </c>
      <c r="E22" s="335">
        <v>1424</v>
      </c>
      <c r="F22" s="335">
        <v>562</v>
      </c>
      <c r="G22" s="335">
        <v>669</v>
      </c>
      <c r="H22" s="336">
        <v>54</v>
      </c>
      <c r="I22" s="337">
        <v>7</v>
      </c>
      <c r="J22" s="338">
        <v>557</v>
      </c>
      <c r="K22" s="338">
        <v>29</v>
      </c>
      <c r="L22" s="337">
        <v>303</v>
      </c>
      <c r="M22" s="334">
        <v>310</v>
      </c>
      <c r="O22" s="748">
        <f t="shared" si="1"/>
        <v>69.73555337904016</v>
      </c>
      <c r="P22" s="332">
        <v>30</v>
      </c>
    </row>
    <row r="23" spans="1:16" ht="12" customHeight="1">
      <c r="A23" s="339" t="s">
        <v>442</v>
      </c>
      <c r="B23" s="340"/>
      <c r="C23" s="341">
        <v>688</v>
      </c>
      <c r="D23" s="342">
        <v>443</v>
      </c>
      <c r="E23" s="343">
        <v>423</v>
      </c>
      <c r="F23" s="343">
        <v>187</v>
      </c>
      <c r="G23" s="343">
        <v>181</v>
      </c>
      <c r="H23" s="348">
        <v>20</v>
      </c>
      <c r="I23" s="345">
        <v>3</v>
      </c>
      <c r="J23" s="346">
        <v>242</v>
      </c>
      <c r="K23" s="346">
        <v>11</v>
      </c>
      <c r="L23" s="345">
        <v>93</v>
      </c>
      <c r="M23" s="342">
        <v>89</v>
      </c>
      <c r="O23" s="748">
        <f t="shared" si="1"/>
        <v>61.48255813953489</v>
      </c>
      <c r="P23" s="340">
        <v>32</v>
      </c>
    </row>
    <row r="24" spans="1:16" ht="12" customHeight="1">
      <c r="A24" s="331" t="s">
        <v>443</v>
      </c>
      <c r="B24" s="332"/>
      <c r="C24" s="333">
        <v>1176</v>
      </c>
      <c r="D24" s="334">
        <v>675</v>
      </c>
      <c r="E24" s="335">
        <v>642</v>
      </c>
      <c r="F24" s="335">
        <v>273</v>
      </c>
      <c r="G24" s="335">
        <v>252</v>
      </c>
      <c r="H24" s="336">
        <v>33</v>
      </c>
      <c r="I24" s="337">
        <v>5</v>
      </c>
      <c r="J24" s="338">
        <v>496</v>
      </c>
      <c r="K24" s="338">
        <v>17</v>
      </c>
      <c r="L24" s="337">
        <v>165</v>
      </c>
      <c r="M24" s="334">
        <v>197</v>
      </c>
      <c r="O24" s="748">
        <f t="shared" si="1"/>
        <v>54.59183673469388</v>
      </c>
      <c r="P24" s="332">
        <v>33</v>
      </c>
    </row>
    <row r="25" spans="1:16" ht="12" customHeight="1">
      <c r="A25" s="331" t="s">
        <v>444</v>
      </c>
      <c r="B25" s="332"/>
      <c r="C25" s="333">
        <v>449</v>
      </c>
      <c r="D25" s="334">
        <v>232</v>
      </c>
      <c r="E25" s="335">
        <v>224</v>
      </c>
      <c r="F25" s="335">
        <v>97</v>
      </c>
      <c r="G25" s="335">
        <v>95</v>
      </c>
      <c r="H25" s="336">
        <v>8</v>
      </c>
      <c r="I25" s="337" t="s">
        <v>900</v>
      </c>
      <c r="J25" s="338">
        <v>217</v>
      </c>
      <c r="K25" s="338">
        <v>1</v>
      </c>
      <c r="L25" s="337">
        <v>61</v>
      </c>
      <c r="M25" s="334">
        <v>85</v>
      </c>
      <c r="O25" s="748">
        <f t="shared" si="1"/>
        <v>49.88864142538975</v>
      </c>
      <c r="P25" s="332">
        <v>34</v>
      </c>
    </row>
    <row r="26" spans="1:16" ht="12" customHeight="1">
      <c r="A26" s="331" t="s">
        <v>445</v>
      </c>
      <c r="B26" s="332"/>
      <c r="C26" s="333">
        <v>568</v>
      </c>
      <c r="D26" s="334">
        <v>337</v>
      </c>
      <c r="E26" s="335">
        <v>313</v>
      </c>
      <c r="F26" s="335">
        <v>112</v>
      </c>
      <c r="G26" s="335">
        <v>152</v>
      </c>
      <c r="H26" s="336">
        <v>24</v>
      </c>
      <c r="I26" s="337">
        <v>1</v>
      </c>
      <c r="J26" s="338">
        <v>230</v>
      </c>
      <c r="K26" s="338">
        <v>15</v>
      </c>
      <c r="L26" s="337">
        <v>68</v>
      </c>
      <c r="M26" s="334">
        <v>87</v>
      </c>
      <c r="O26" s="748">
        <f t="shared" si="1"/>
        <v>55.105633802816904</v>
      </c>
      <c r="P26" s="332">
        <v>36</v>
      </c>
    </row>
    <row r="27" spans="1:16" ht="12" customHeight="1">
      <c r="A27" s="331" t="s">
        <v>446</v>
      </c>
      <c r="B27" s="332"/>
      <c r="C27" s="333">
        <v>330</v>
      </c>
      <c r="D27" s="334">
        <v>187</v>
      </c>
      <c r="E27" s="335">
        <v>173</v>
      </c>
      <c r="F27" s="335">
        <v>59</v>
      </c>
      <c r="G27" s="335">
        <v>83</v>
      </c>
      <c r="H27" s="336">
        <v>14</v>
      </c>
      <c r="I27" s="337">
        <v>1</v>
      </c>
      <c r="J27" s="338">
        <v>142</v>
      </c>
      <c r="K27" s="338">
        <v>5</v>
      </c>
      <c r="L27" s="337">
        <v>31</v>
      </c>
      <c r="M27" s="334">
        <v>36</v>
      </c>
      <c r="O27" s="748">
        <f t="shared" si="1"/>
        <v>52.42424242424243</v>
      </c>
      <c r="P27" s="332">
        <v>37</v>
      </c>
    </row>
    <row r="28" spans="1:16" ht="12" customHeight="1">
      <c r="A28" s="331" t="s">
        <v>447</v>
      </c>
      <c r="B28" s="332"/>
      <c r="C28" s="341">
        <v>269</v>
      </c>
      <c r="D28" s="342">
        <v>180</v>
      </c>
      <c r="E28" s="343">
        <v>170</v>
      </c>
      <c r="F28" s="343">
        <v>74</v>
      </c>
      <c r="G28" s="343">
        <v>77</v>
      </c>
      <c r="H28" s="348">
        <v>10</v>
      </c>
      <c r="I28" s="345">
        <v>1</v>
      </c>
      <c r="J28" s="346">
        <v>88</v>
      </c>
      <c r="K28" s="346">
        <v>5</v>
      </c>
      <c r="L28" s="345">
        <v>36</v>
      </c>
      <c r="M28" s="342">
        <v>41</v>
      </c>
      <c r="O28" s="748">
        <f t="shared" si="1"/>
        <v>63.19702602230483</v>
      </c>
      <c r="P28" s="332">
        <v>38</v>
      </c>
    </row>
    <row r="29" spans="1:16" ht="12" customHeight="1">
      <c r="A29" s="322" t="s">
        <v>448</v>
      </c>
      <c r="B29" s="323"/>
      <c r="C29" s="324">
        <v>430</v>
      </c>
      <c r="D29" s="325">
        <v>270</v>
      </c>
      <c r="E29" s="326">
        <v>253</v>
      </c>
      <c r="F29" s="326">
        <v>92</v>
      </c>
      <c r="G29" s="326">
        <v>123</v>
      </c>
      <c r="H29" s="327">
        <v>17</v>
      </c>
      <c r="I29" s="328">
        <v>2</v>
      </c>
      <c r="J29" s="329">
        <v>158</v>
      </c>
      <c r="K29" s="329">
        <v>8</v>
      </c>
      <c r="L29" s="328">
        <v>53</v>
      </c>
      <c r="M29" s="325">
        <v>63</v>
      </c>
      <c r="O29" s="748">
        <f t="shared" si="1"/>
        <v>58.83720930232558</v>
      </c>
      <c r="P29" s="323">
        <v>39</v>
      </c>
    </row>
    <row r="30" spans="1:16" ht="12" customHeight="1">
      <c r="A30" s="331" t="s">
        <v>449</v>
      </c>
      <c r="B30" s="332"/>
      <c r="C30" s="333">
        <v>1288</v>
      </c>
      <c r="D30" s="334">
        <v>857</v>
      </c>
      <c r="E30" s="335">
        <v>807</v>
      </c>
      <c r="F30" s="335">
        <v>340</v>
      </c>
      <c r="G30" s="335">
        <v>337</v>
      </c>
      <c r="H30" s="336">
        <v>50</v>
      </c>
      <c r="I30" s="337">
        <v>5</v>
      </c>
      <c r="J30" s="338">
        <v>426</v>
      </c>
      <c r="K30" s="338">
        <v>19</v>
      </c>
      <c r="L30" s="337">
        <v>190</v>
      </c>
      <c r="M30" s="334">
        <v>198</v>
      </c>
      <c r="O30" s="748">
        <f t="shared" si="1"/>
        <v>62.65527950310559</v>
      </c>
      <c r="P30" s="332">
        <v>41</v>
      </c>
    </row>
    <row r="31" spans="1:16" ht="12" customHeight="1">
      <c r="A31" s="331" t="s">
        <v>450</v>
      </c>
      <c r="B31" s="332"/>
      <c r="C31" s="333">
        <v>304</v>
      </c>
      <c r="D31" s="334">
        <v>165</v>
      </c>
      <c r="E31" s="335">
        <v>154</v>
      </c>
      <c r="F31" s="335">
        <v>52</v>
      </c>
      <c r="G31" s="335">
        <v>57</v>
      </c>
      <c r="H31" s="336">
        <v>11</v>
      </c>
      <c r="I31" s="337">
        <v>2</v>
      </c>
      <c r="J31" s="338">
        <v>137</v>
      </c>
      <c r="K31" s="338">
        <v>5</v>
      </c>
      <c r="L31" s="337">
        <v>31</v>
      </c>
      <c r="M31" s="334">
        <v>47</v>
      </c>
      <c r="O31" s="748">
        <f t="shared" si="1"/>
        <v>50.6578947368421</v>
      </c>
      <c r="P31" s="332">
        <v>43</v>
      </c>
    </row>
    <row r="32" spans="1:16" ht="12" customHeight="1">
      <c r="A32" s="331" t="s">
        <v>451</v>
      </c>
      <c r="B32" s="332"/>
      <c r="C32" s="333">
        <v>586</v>
      </c>
      <c r="D32" s="334">
        <v>294</v>
      </c>
      <c r="E32" s="335">
        <v>279</v>
      </c>
      <c r="F32" s="335">
        <v>124</v>
      </c>
      <c r="G32" s="335">
        <v>114</v>
      </c>
      <c r="H32" s="336">
        <v>15</v>
      </c>
      <c r="I32" s="337">
        <v>4</v>
      </c>
      <c r="J32" s="338">
        <v>288</v>
      </c>
      <c r="K32" s="338">
        <v>6</v>
      </c>
      <c r="L32" s="337">
        <v>58</v>
      </c>
      <c r="M32" s="334">
        <v>81</v>
      </c>
      <c r="O32" s="748">
        <f t="shared" si="1"/>
        <v>47.610921501706486</v>
      </c>
      <c r="P32" s="332">
        <v>45</v>
      </c>
    </row>
    <row r="33" spans="1:16" ht="12" customHeight="1">
      <c r="A33" s="339" t="s">
        <v>452</v>
      </c>
      <c r="B33" s="340"/>
      <c r="C33" s="341">
        <v>241</v>
      </c>
      <c r="D33" s="342">
        <v>138</v>
      </c>
      <c r="E33" s="343">
        <v>134</v>
      </c>
      <c r="F33" s="343">
        <v>60</v>
      </c>
      <c r="G33" s="343">
        <v>58</v>
      </c>
      <c r="H33" s="348">
        <v>4</v>
      </c>
      <c r="I33" s="345" t="s">
        <v>900</v>
      </c>
      <c r="J33" s="346">
        <v>103</v>
      </c>
      <c r="K33" s="346">
        <v>3</v>
      </c>
      <c r="L33" s="345">
        <v>43</v>
      </c>
      <c r="M33" s="342">
        <v>31</v>
      </c>
      <c r="O33" s="748">
        <f t="shared" si="1"/>
        <v>55.60165975103734</v>
      </c>
      <c r="P33" s="340">
        <v>47</v>
      </c>
    </row>
    <row r="34" spans="1:16" ht="12" customHeight="1">
      <c r="A34" s="331" t="s">
        <v>453</v>
      </c>
      <c r="B34" s="332"/>
      <c r="C34" s="333">
        <v>342</v>
      </c>
      <c r="D34" s="334">
        <v>195</v>
      </c>
      <c r="E34" s="335">
        <v>184</v>
      </c>
      <c r="F34" s="335">
        <v>76</v>
      </c>
      <c r="G34" s="335">
        <v>78</v>
      </c>
      <c r="H34" s="336">
        <v>11</v>
      </c>
      <c r="I34" s="337">
        <v>3</v>
      </c>
      <c r="J34" s="338">
        <v>144</v>
      </c>
      <c r="K34" s="338">
        <v>5</v>
      </c>
      <c r="L34" s="337">
        <v>29</v>
      </c>
      <c r="M34" s="334">
        <v>33</v>
      </c>
      <c r="O34" s="748">
        <f t="shared" si="1"/>
        <v>53.801169590643276</v>
      </c>
      <c r="P34" s="332">
        <v>49</v>
      </c>
    </row>
    <row r="35" spans="1:16" ht="12" customHeight="1">
      <c r="A35" s="331" t="s">
        <v>454</v>
      </c>
      <c r="B35" s="332"/>
      <c r="C35" s="333">
        <v>943</v>
      </c>
      <c r="D35" s="334">
        <v>554</v>
      </c>
      <c r="E35" s="335">
        <v>523</v>
      </c>
      <c r="F35" s="335">
        <v>227</v>
      </c>
      <c r="G35" s="335">
        <v>226</v>
      </c>
      <c r="H35" s="336">
        <v>31</v>
      </c>
      <c r="I35" s="337">
        <v>5</v>
      </c>
      <c r="J35" s="338">
        <v>384</v>
      </c>
      <c r="K35" s="338">
        <v>15</v>
      </c>
      <c r="L35" s="337">
        <v>120</v>
      </c>
      <c r="M35" s="334">
        <v>206</v>
      </c>
      <c r="O35" s="748">
        <f t="shared" si="1"/>
        <v>55.46129374337222</v>
      </c>
      <c r="P35" s="332">
        <v>50</v>
      </c>
    </row>
    <row r="36" spans="1:16" ht="12" customHeight="1">
      <c r="A36" s="331" t="s">
        <v>455</v>
      </c>
      <c r="B36" s="332"/>
      <c r="C36" s="333">
        <v>736</v>
      </c>
      <c r="D36" s="334">
        <v>515</v>
      </c>
      <c r="E36" s="335">
        <v>486</v>
      </c>
      <c r="F36" s="335">
        <v>182</v>
      </c>
      <c r="G36" s="335">
        <v>252</v>
      </c>
      <c r="H36" s="336">
        <v>29</v>
      </c>
      <c r="I36" s="337">
        <v>4</v>
      </c>
      <c r="J36" s="338">
        <v>217</v>
      </c>
      <c r="K36" s="338">
        <v>14</v>
      </c>
      <c r="L36" s="337">
        <v>92</v>
      </c>
      <c r="M36" s="334">
        <v>83</v>
      </c>
      <c r="O36" s="748">
        <f t="shared" si="1"/>
        <v>66.03260869565217</v>
      </c>
      <c r="P36" s="332">
        <v>52</v>
      </c>
    </row>
    <row r="37" spans="1:16" ht="12" customHeight="1">
      <c r="A37" s="331" t="s">
        <v>456</v>
      </c>
      <c r="B37" s="332"/>
      <c r="C37" s="333">
        <v>622</v>
      </c>
      <c r="D37" s="334">
        <v>318</v>
      </c>
      <c r="E37" s="335">
        <v>299</v>
      </c>
      <c r="F37" s="335">
        <v>116</v>
      </c>
      <c r="G37" s="335">
        <v>109</v>
      </c>
      <c r="H37" s="336">
        <v>19</v>
      </c>
      <c r="I37" s="337">
        <v>4</v>
      </c>
      <c r="J37" s="338">
        <v>300</v>
      </c>
      <c r="K37" s="338">
        <v>8</v>
      </c>
      <c r="L37" s="337">
        <v>68</v>
      </c>
      <c r="M37" s="334">
        <v>93</v>
      </c>
      <c r="O37" s="748">
        <f t="shared" si="1"/>
        <v>48.07073954983923</v>
      </c>
      <c r="P37" s="332">
        <v>53</v>
      </c>
    </row>
    <row r="38" spans="1:17" ht="12" customHeight="1">
      <c r="A38" s="331" t="s">
        <v>457</v>
      </c>
      <c r="B38" s="332"/>
      <c r="C38" s="341">
        <v>473</v>
      </c>
      <c r="D38" s="342">
        <v>226</v>
      </c>
      <c r="E38" s="343">
        <v>208</v>
      </c>
      <c r="F38" s="343">
        <v>77</v>
      </c>
      <c r="G38" s="343">
        <v>101</v>
      </c>
      <c r="H38" s="348">
        <v>18</v>
      </c>
      <c r="I38" s="345" t="s">
        <v>900</v>
      </c>
      <c r="J38" s="346">
        <v>247</v>
      </c>
      <c r="K38" s="346">
        <v>9</v>
      </c>
      <c r="L38" s="345">
        <v>42</v>
      </c>
      <c r="M38" s="342">
        <v>52</v>
      </c>
      <c r="O38" s="748">
        <f t="shared" si="1"/>
        <v>43.97463002114164</v>
      </c>
      <c r="P38" s="332">
        <v>54</v>
      </c>
      <c r="Q38" s="330">
        <v>2</v>
      </c>
    </row>
    <row r="39" spans="1:17" ht="12" customHeight="1">
      <c r="A39" s="322" t="s">
        <v>458</v>
      </c>
      <c r="B39" s="323"/>
      <c r="C39" s="324">
        <v>349</v>
      </c>
      <c r="D39" s="325">
        <v>160</v>
      </c>
      <c r="E39" s="326">
        <v>156</v>
      </c>
      <c r="F39" s="326">
        <v>65</v>
      </c>
      <c r="G39" s="326">
        <v>62</v>
      </c>
      <c r="H39" s="327">
        <v>4</v>
      </c>
      <c r="I39" s="328">
        <v>3</v>
      </c>
      <c r="J39" s="329">
        <v>186</v>
      </c>
      <c r="K39" s="329">
        <v>3</v>
      </c>
      <c r="L39" s="328">
        <v>29</v>
      </c>
      <c r="M39" s="325">
        <v>46</v>
      </c>
      <c r="O39" s="748">
        <f t="shared" si="1"/>
        <v>44.69914040114613</v>
      </c>
      <c r="P39" s="323">
        <v>55</v>
      </c>
      <c r="Q39" s="330">
        <v>3</v>
      </c>
    </row>
    <row r="40" spans="1:16" ht="12" customHeight="1">
      <c r="A40" s="331" t="s">
        <v>459</v>
      </c>
      <c r="B40" s="332"/>
      <c r="C40" s="333">
        <v>276</v>
      </c>
      <c r="D40" s="334">
        <v>163</v>
      </c>
      <c r="E40" s="335">
        <v>155</v>
      </c>
      <c r="F40" s="335">
        <v>50</v>
      </c>
      <c r="G40" s="335">
        <v>81</v>
      </c>
      <c r="H40" s="336">
        <v>8</v>
      </c>
      <c r="I40" s="337">
        <v>1</v>
      </c>
      <c r="J40" s="338">
        <v>112</v>
      </c>
      <c r="K40" s="338">
        <v>3</v>
      </c>
      <c r="L40" s="337">
        <v>24</v>
      </c>
      <c r="M40" s="334">
        <v>34</v>
      </c>
      <c r="O40" s="748">
        <f t="shared" si="1"/>
        <v>56.15942028985508</v>
      </c>
      <c r="P40" s="332">
        <v>56</v>
      </c>
    </row>
    <row r="41" spans="1:16" ht="12" customHeight="1">
      <c r="A41" s="331" t="s">
        <v>460</v>
      </c>
      <c r="B41" s="332"/>
      <c r="C41" s="333">
        <v>568</v>
      </c>
      <c r="D41" s="334">
        <v>374</v>
      </c>
      <c r="E41" s="335">
        <v>347</v>
      </c>
      <c r="F41" s="335">
        <v>159</v>
      </c>
      <c r="G41" s="335">
        <v>144</v>
      </c>
      <c r="H41" s="336">
        <v>27</v>
      </c>
      <c r="I41" s="337">
        <v>6</v>
      </c>
      <c r="J41" s="338">
        <v>188</v>
      </c>
      <c r="K41" s="338">
        <v>13</v>
      </c>
      <c r="L41" s="337">
        <v>91</v>
      </c>
      <c r="M41" s="334">
        <v>67</v>
      </c>
      <c r="O41" s="748">
        <f t="shared" si="1"/>
        <v>61.09154929577465</v>
      </c>
      <c r="P41" s="332">
        <v>57</v>
      </c>
    </row>
    <row r="42" spans="1:16" ht="12" customHeight="1">
      <c r="A42" s="331" t="s">
        <v>461</v>
      </c>
      <c r="B42" s="332"/>
      <c r="C42" s="333">
        <v>527</v>
      </c>
      <c r="D42" s="334">
        <v>355</v>
      </c>
      <c r="E42" s="335">
        <v>341</v>
      </c>
      <c r="F42" s="335">
        <v>125</v>
      </c>
      <c r="G42" s="335">
        <v>172</v>
      </c>
      <c r="H42" s="336">
        <v>14</v>
      </c>
      <c r="I42" s="337">
        <v>2</v>
      </c>
      <c r="J42" s="338">
        <v>170</v>
      </c>
      <c r="K42" s="338">
        <v>7</v>
      </c>
      <c r="L42" s="337">
        <v>62</v>
      </c>
      <c r="M42" s="334">
        <v>60</v>
      </c>
      <c r="O42" s="748">
        <f t="shared" si="1"/>
        <v>64.70588235294119</v>
      </c>
      <c r="P42" s="332">
        <v>59</v>
      </c>
    </row>
    <row r="43" spans="1:17" ht="12" customHeight="1">
      <c r="A43" s="339" t="s">
        <v>462</v>
      </c>
      <c r="B43" s="340"/>
      <c r="C43" s="341">
        <v>236</v>
      </c>
      <c r="D43" s="342">
        <v>112</v>
      </c>
      <c r="E43" s="343">
        <v>103</v>
      </c>
      <c r="F43" s="343">
        <v>42</v>
      </c>
      <c r="G43" s="343">
        <v>42</v>
      </c>
      <c r="H43" s="348">
        <v>9</v>
      </c>
      <c r="I43" s="345">
        <v>2</v>
      </c>
      <c r="J43" s="346">
        <v>122</v>
      </c>
      <c r="K43" s="346">
        <v>4</v>
      </c>
      <c r="L43" s="345">
        <v>15</v>
      </c>
      <c r="M43" s="342">
        <v>31</v>
      </c>
      <c r="O43" s="748">
        <f t="shared" si="1"/>
        <v>43.64406779661017</v>
      </c>
      <c r="P43" s="340">
        <v>60</v>
      </c>
      <c r="Q43" s="330">
        <v>1</v>
      </c>
    </row>
    <row r="44" spans="1:16" ht="12" customHeight="1">
      <c r="A44" s="331" t="s">
        <v>463</v>
      </c>
      <c r="B44" s="332"/>
      <c r="C44" s="333">
        <v>1500</v>
      </c>
      <c r="D44" s="334">
        <v>1036</v>
      </c>
      <c r="E44" s="335">
        <v>1005</v>
      </c>
      <c r="F44" s="335">
        <v>370</v>
      </c>
      <c r="G44" s="335">
        <v>491</v>
      </c>
      <c r="H44" s="336">
        <v>31</v>
      </c>
      <c r="I44" s="337">
        <v>1</v>
      </c>
      <c r="J44" s="338">
        <v>463</v>
      </c>
      <c r="K44" s="338">
        <v>14</v>
      </c>
      <c r="L44" s="337">
        <v>200</v>
      </c>
      <c r="M44" s="334">
        <v>185</v>
      </c>
      <c r="O44" s="748">
        <f t="shared" si="1"/>
        <v>67</v>
      </c>
      <c r="P44" s="332">
        <v>61</v>
      </c>
    </row>
    <row r="45" spans="1:16" ht="12" customHeight="1">
      <c r="A45" s="331" t="s">
        <v>464</v>
      </c>
      <c r="B45" s="332"/>
      <c r="C45" s="333">
        <v>266</v>
      </c>
      <c r="D45" s="334">
        <v>167</v>
      </c>
      <c r="E45" s="335">
        <v>154</v>
      </c>
      <c r="F45" s="335">
        <v>54</v>
      </c>
      <c r="G45" s="335">
        <v>55</v>
      </c>
      <c r="H45" s="336">
        <v>13</v>
      </c>
      <c r="I45" s="337">
        <v>1</v>
      </c>
      <c r="J45" s="338">
        <v>98</v>
      </c>
      <c r="K45" s="338">
        <v>4</v>
      </c>
      <c r="L45" s="337">
        <v>37</v>
      </c>
      <c r="M45" s="334">
        <v>64</v>
      </c>
      <c r="O45" s="748">
        <f t="shared" si="1"/>
        <v>57.89473684210526</v>
      </c>
      <c r="P45" s="332">
        <v>62</v>
      </c>
    </row>
    <row r="46" spans="1:17" ht="12" customHeight="1">
      <c r="A46" s="331" t="s">
        <v>465</v>
      </c>
      <c r="B46" s="332"/>
      <c r="C46" s="333">
        <v>311</v>
      </c>
      <c r="D46" s="334">
        <v>160</v>
      </c>
      <c r="E46" s="335">
        <v>146</v>
      </c>
      <c r="F46" s="335">
        <v>64</v>
      </c>
      <c r="G46" s="335">
        <v>60</v>
      </c>
      <c r="H46" s="336">
        <v>14</v>
      </c>
      <c r="I46" s="337">
        <v>2</v>
      </c>
      <c r="J46" s="338">
        <v>149</v>
      </c>
      <c r="K46" s="338">
        <v>9</v>
      </c>
      <c r="L46" s="337">
        <v>37</v>
      </c>
      <c r="M46" s="334">
        <v>36</v>
      </c>
      <c r="O46" s="748">
        <f t="shared" si="1"/>
        <v>46.94533762057878</v>
      </c>
      <c r="P46" s="332">
        <v>63</v>
      </c>
      <c r="Q46" s="330">
        <v>5</v>
      </c>
    </row>
    <row r="47" spans="1:16" ht="12" customHeight="1">
      <c r="A47" s="331" t="s">
        <v>466</v>
      </c>
      <c r="B47" s="332"/>
      <c r="C47" s="333">
        <v>363</v>
      </c>
      <c r="D47" s="334">
        <v>230</v>
      </c>
      <c r="E47" s="335">
        <v>215</v>
      </c>
      <c r="F47" s="335">
        <v>67</v>
      </c>
      <c r="G47" s="335">
        <v>123</v>
      </c>
      <c r="H47" s="336">
        <v>15</v>
      </c>
      <c r="I47" s="337">
        <v>2</v>
      </c>
      <c r="J47" s="338">
        <v>131</v>
      </c>
      <c r="K47" s="338">
        <v>10</v>
      </c>
      <c r="L47" s="337">
        <v>44</v>
      </c>
      <c r="M47" s="334">
        <v>50</v>
      </c>
      <c r="O47" s="748">
        <f t="shared" si="1"/>
        <v>59.22865013774105</v>
      </c>
      <c r="P47" s="332">
        <v>64</v>
      </c>
    </row>
    <row r="48" spans="1:16" ht="12" customHeight="1">
      <c r="A48" s="331" t="s">
        <v>467</v>
      </c>
      <c r="B48" s="332"/>
      <c r="C48" s="341">
        <v>449</v>
      </c>
      <c r="D48" s="342">
        <v>251</v>
      </c>
      <c r="E48" s="343">
        <v>243</v>
      </c>
      <c r="F48" s="343">
        <v>105</v>
      </c>
      <c r="G48" s="343">
        <v>97</v>
      </c>
      <c r="H48" s="348">
        <v>8</v>
      </c>
      <c r="I48" s="345">
        <v>2</v>
      </c>
      <c r="J48" s="346">
        <v>196</v>
      </c>
      <c r="K48" s="346">
        <v>7</v>
      </c>
      <c r="L48" s="345">
        <v>58</v>
      </c>
      <c r="M48" s="342">
        <v>65</v>
      </c>
      <c r="O48" s="748">
        <f t="shared" si="1"/>
        <v>54.12026726057906</v>
      </c>
      <c r="P48" s="332">
        <v>65</v>
      </c>
    </row>
    <row r="49" spans="1:16" ht="12" customHeight="1">
      <c r="A49" s="322" t="s">
        <v>468</v>
      </c>
      <c r="B49" s="323"/>
      <c r="C49" s="324">
        <v>477</v>
      </c>
      <c r="D49" s="325">
        <v>297</v>
      </c>
      <c r="E49" s="326">
        <v>283</v>
      </c>
      <c r="F49" s="326">
        <v>114</v>
      </c>
      <c r="G49" s="326">
        <v>135</v>
      </c>
      <c r="H49" s="327">
        <v>14</v>
      </c>
      <c r="I49" s="328">
        <v>3</v>
      </c>
      <c r="J49" s="329">
        <v>177</v>
      </c>
      <c r="K49" s="329">
        <v>9</v>
      </c>
      <c r="L49" s="328">
        <v>57</v>
      </c>
      <c r="M49" s="325">
        <v>59</v>
      </c>
      <c r="O49" s="748">
        <f t="shared" si="1"/>
        <v>59.329140461215935</v>
      </c>
      <c r="P49" s="323">
        <v>66</v>
      </c>
    </row>
    <row r="50" spans="1:16" ht="12" customHeight="1">
      <c r="A50" s="331" t="s">
        <v>469</v>
      </c>
      <c r="B50" s="332"/>
      <c r="C50" s="333">
        <v>323</v>
      </c>
      <c r="D50" s="334">
        <v>184</v>
      </c>
      <c r="E50" s="335">
        <v>177</v>
      </c>
      <c r="F50" s="335">
        <v>70</v>
      </c>
      <c r="G50" s="335">
        <v>82</v>
      </c>
      <c r="H50" s="336">
        <v>7</v>
      </c>
      <c r="I50" s="337">
        <v>1</v>
      </c>
      <c r="J50" s="338">
        <v>138</v>
      </c>
      <c r="K50" s="338">
        <v>1</v>
      </c>
      <c r="L50" s="337">
        <v>36</v>
      </c>
      <c r="M50" s="334">
        <v>41</v>
      </c>
      <c r="O50" s="748">
        <f t="shared" si="1"/>
        <v>54.79876160990712</v>
      </c>
      <c r="P50" s="332">
        <v>67</v>
      </c>
    </row>
    <row r="51" spans="1:16" ht="12" customHeight="1">
      <c r="A51" s="331" t="s">
        <v>470</v>
      </c>
      <c r="B51" s="332"/>
      <c r="C51" s="333">
        <v>1695</v>
      </c>
      <c r="D51" s="334">
        <v>1110</v>
      </c>
      <c r="E51" s="335">
        <v>1056</v>
      </c>
      <c r="F51" s="335">
        <v>356</v>
      </c>
      <c r="G51" s="335">
        <v>500</v>
      </c>
      <c r="H51" s="336">
        <v>54</v>
      </c>
      <c r="I51" s="337">
        <v>6</v>
      </c>
      <c r="J51" s="338">
        <v>579</v>
      </c>
      <c r="K51" s="338">
        <v>25</v>
      </c>
      <c r="L51" s="337">
        <v>226</v>
      </c>
      <c r="M51" s="334">
        <v>318</v>
      </c>
      <c r="O51" s="748">
        <f t="shared" si="1"/>
        <v>62.30088495575222</v>
      </c>
      <c r="P51" s="332">
        <v>70</v>
      </c>
    </row>
    <row r="52" spans="1:16" ht="12" customHeight="1">
      <c r="A52" s="331" t="s">
        <v>471</v>
      </c>
      <c r="B52" s="332"/>
      <c r="C52" s="333">
        <v>1036</v>
      </c>
      <c r="D52" s="334">
        <v>693</v>
      </c>
      <c r="E52" s="335">
        <v>660</v>
      </c>
      <c r="F52" s="335">
        <v>222</v>
      </c>
      <c r="G52" s="335">
        <v>342</v>
      </c>
      <c r="H52" s="336">
        <v>33</v>
      </c>
      <c r="I52" s="337">
        <v>11</v>
      </c>
      <c r="J52" s="338">
        <v>332</v>
      </c>
      <c r="K52" s="338">
        <v>15</v>
      </c>
      <c r="L52" s="337">
        <v>106</v>
      </c>
      <c r="M52" s="334">
        <v>135</v>
      </c>
      <c r="O52" s="748">
        <f t="shared" si="1"/>
        <v>63.70656370656371</v>
      </c>
      <c r="P52" s="332">
        <v>71</v>
      </c>
    </row>
    <row r="53" spans="1:16" ht="12" customHeight="1">
      <c r="A53" s="339" t="s">
        <v>472</v>
      </c>
      <c r="B53" s="340"/>
      <c r="C53" s="341">
        <v>848</v>
      </c>
      <c r="D53" s="342">
        <v>627</v>
      </c>
      <c r="E53" s="343">
        <v>593</v>
      </c>
      <c r="F53" s="343">
        <v>199</v>
      </c>
      <c r="G53" s="343">
        <v>318</v>
      </c>
      <c r="H53" s="348">
        <v>34</v>
      </c>
      <c r="I53" s="345">
        <v>4</v>
      </c>
      <c r="J53" s="346">
        <v>217</v>
      </c>
      <c r="K53" s="346">
        <v>21</v>
      </c>
      <c r="L53" s="345">
        <v>125</v>
      </c>
      <c r="M53" s="342">
        <v>108</v>
      </c>
      <c r="O53" s="748">
        <f t="shared" si="1"/>
        <v>69.92924528301886</v>
      </c>
      <c r="P53" s="340">
        <v>72</v>
      </c>
    </row>
    <row r="54" spans="1:16" ht="12" customHeight="1">
      <c r="A54" s="331" t="s">
        <v>473</v>
      </c>
      <c r="B54" s="332"/>
      <c r="C54" s="333">
        <v>1182</v>
      </c>
      <c r="D54" s="334">
        <v>793</v>
      </c>
      <c r="E54" s="335">
        <v>754</v>
      </c>
      <c r="F54" s="335">
        <v>282</v>
      </c>
      <c r="G54" s="335">
        <v>361</v>
      </c>
      <c r="H54" s="336">
        <v>39</v>
      </c>
      <c r="I54" s="337">
        <v>7</v>
      </c>
      <c r="J54" s="338">
        <v>382</v>
      </c>
      <c r="K54" s="338">
        <v>22</v>
      </c>
      <c r="L54" s="337">
        <v>134</v>
      </c>
      <c r="M54" s="334">
        <v>161</v>
      </c>
      <c r="O54" s="748">
        <f t="shared" si="1"/>
        <v>63.790186125211505</v>
      </c>
      <c r="P54" s="332">
        <v>73</v>
      </c>
    </row>
    <row r="55" spans="1:16" ht="12" customHeight="1">
      <c r="A55" s="331" t="s">
        <v>474</v>
      </c>
      <c r="B55" s="332"/>
      <c r="C55" s="333">
        <v>810</v>
      </c>
      <c r="D55" s="334">
        <v>581</v>
      </c>
      <c r="E55" s="335">
        <v>554</v>
      </c>
      <c r="F55" s="335">
        <v>195</v>
      </c>
      <c r="G55" s="335">
        <v>270</v>
      </c>
      <c r="H55" s="336">
        <v>27</v>
      </c>
      <c r="I55" s="337">
        <v>1</v>
      </c>
      <c r="J55" s="338">
        <v>228</v>
      </c>
      <c r="K55" s="338">
        <v>12</v>
      </c>
      <c r="L55" s="337">
        <v>116</v>
      </c>
      <c r="M55" s="334">
        <v>113</v>
      </c>
      <c r="O55" s="748">
        <f t="shared" si="1"/>
        <v>68.39506172839506</v>
      </c>
      <c r="P55" s="332">
        <v>74</v>
      </c>
    </row>
    <row r="56" spans="1:16" ht="12" customHeight="1">
      <c r="A56" s="331" t="s">
        <v>475</v>
      </c>
      <c r="B56" s="332"/>
      <c r="C56" s="333">
        <v>970</v>
      </c>
      <c r="D56" s="334">
        <v>579</v>
      </c>
      <c r="E56" s="335">
        <v>554</v>
      </c>
      <c r="F56" s="335">
        <v>222</v>
      </c>
      <c r="G56" s="335">
        <v>270</v>
      </c>
      <c r="H56" s="336">
        <v>25</v>
      </c>
      <c r="I56" s="337">
        <v>5</v>
      </c>
      <c r="J56" s="338">
        <v>386</v>
      </c>
      <c r="K56" s="338">
        <v>14</v>
      </c>
      <c r="L56" s="337">
        <v>131</v>
      </c>
      <c r="M56" s="334">
        <v>116</v>
      </c>
      <c r="O56" s="748">
        <f t="shared" si="1"/>
        <v>57.11340206185567</v>
      </c>
      <c r="P56" s="332">
        <v>76</v>
      </c>
    </row>
    <row r="57" spans="1:16" ht="12" customHeight="1">
      <c r="A57" s="331" t="s">
        <v>476</v>
      </c>
      <c r="B57" s="332"/>
      <c r="C57" s="333">
        <v>503</v>
      </c>
      <c r="D57" s="334">
        <v>309</v>
      </c>
      <c r="E57" s="335">
        <v>295</v>
      </c>
      <c r="F57" s="335">
        <v>143</v>
      </c>
      <c r="G57" s="335">
        <v>111</v>
      </c>
      <c r="H57" s="336">
        <v>14</v>
      </c>
      <c r="I57" s="337">
        <v>3</v>
      </c>
      <c r="J57" s="338">
        <v>191</v>
      </c>
      <c r="K57" s="338">
        <v>9</v>
      </c>
      <c r="L57" s="337">
        <v>84</v>
      </c>
      <c r="M57" s="334">
        <v>82</v>
      </c>
      <c r="O57" s="748">
        <f t="shared" si="1"/>
        <v>58.64811133200795</v>
      </c>
      <c r="P57" s="332">
        <v>77</v>
      </c>
    </row>
    <row r="58" spans="1:17" ht="12" customHeight="1">
      <c r="A58" s="331" t="s">
        <v>477</v>
      </c>
      <c r="B58" s="332"/>
      <c r="C58" s="341">
        <v>565</v>
      </c>
      <c r="D58" s="342">
        <v>486</v>
      </c>
      <c r="E58" s="343">
        <v>462</v>
      </c>
      <c r="F58" s="343">
        <v>181</v>
      </c>
      <c r="G58" s="343">
        <v>210</v>
      </c>
      <c r="H58" s="348">
        <v>24</v>
      </c>
      <c r="I58" s="345">
        <v>2</v>
      </c>
      <c r="J58" s="346">
        <v>77</v>
      </c>
      <c r="K58" s="346">
        <v>16</v>
      </c>
      <c r="L58" s="345">
        <v>112</v>
      </c>
      <c r="M58" s="342">
        <v>43</v>
      </c>
      <c r="O58" s="748">
        <f t="shared" si="1"/>
        <v>81.76991150442477</v>
      </c>
      <c r="P58" s="332">
        <v>80</v>
      </c>
      <c r="Q58" s="330">
        <v>3</v>
      </c>
    </row>
    <row r="59" spans="1:17" ht="12" customHeight="1">
      <c r="A59" s="322" t="s">
        <v>478</v>
      </c>
      <c r="B59" s="323"/>
      <c r="C59" s="324">
        <v>515</v>
      </c>
      <c r="D59" s="325">
        <v>410</v>
      </c>
      <c r="E59" s="326">
        <v>385</v>
      </c>
      <c r="F59" s="326">
        <v>185</v>
      </c>
      <c r="G59" s="326">
        <v>157</v>
      </c>
      <c r="H59" s="327">
        <v>25</v>
      </c>
      <c r="I59" s="328">
        <v>1</v>
      </c>
      <c r="J59" s="329">
        <v>104</v>
      </c>
      <c r="K59" s="329">
        <v>16</v>
      </c>
      <c r="L59" s="328">
        <v>156</v>
      </c>
      <c r="M59" s="325">
        <v>75</v>
      </c>
      <c r="O59" s="748">
        <f t="shared" si="1"/>
        <v>74.75728155339806</v>
      </c>
      <c r="P59" s="323">
        <v>81</v>
      </c>
      <c r="Q59" s="330">
        <v>5</v>
      </c>
    </row>
    <row r="60" spans="1:16" ht="12" customHeight="1">
      <c r="A60" s="331" t="s">
        <v>479</v>
      </c>
      <c r="B60" s="332"/>
      <c r="C60" s="333">
        <v>2098</v>
      </c>
      <c r="D60" s="334">
        <v>1394</v>
      </c>
      <c r="E60" s="335">
        <v>1317</v>
      </c>
      <c r="F60" s="335">
        <v>535</v>
      </c>
      <c r="G60" s="335">
        <v>457</v>
      </c>
      <c r="H60" s="336">
        <v>77</v>
      </c>
      <c r="I60" s="337">
        <v>4</v>
      </c>
      <c r="J60" s="338">
        <v>700</v>
      </c>
      <c r="K60" s="338">
        <v>35</v>
      </c>
      <c r="L60" s="337">
        <v>354</v>
      </c>
      <c r="M60" s="334">
        <v>424</v>
      </c>
      <c r="O60" s="748">
        <f t="shared" si="1"/>
        <v>62.77407054337464</v>
      </c>
      <c r="P60" s="332">
        <v>82</v>
      </c>
    </row>
    <row r="61" spans="1:16" ht="12" customHeight="1">
      <c r="A61" s="331" t="s">
        <v>480</v>
      </c>
      <c r="B61" s="332"/>
      <c r="C61" s="333">
        <v>1323</v>
      </c>
      <c r="D61" s="334">
        <v>810</v>
      </c>
      <c r="E61" s="335">
        <v>779</v>
      </c>
      <c r="F61" s="335">
        <v>329</v>
      </c>
      <c r="G61" s="335">
        <v>269</v>
      </c>
      <c r="H61" s="336">
        <v>31</v>
      </c>
      <c r="I61" s="337">
        <v>3</v>
      </c>
      <c r="J61" s="338">
        <v>510</v>
      </c>
      <c r="K61" s="338">
        <v>13</v>
      </c>
      <c r="L61" s="337">
        <v>231</v>
      </c>
      <c r="M61" s="334">
        <v>261</v>
      </c>
      <c r="O61" s="748">
        <f t="shared" si="1"/>
        <v>58.881330309901735</v>
      </c>
      <c r="P61" s="332">
        <v>83</v>
      </c>
    </row>
    <row r="62" spans="1:17" ht="12" customHeight="1">
      <c r="A62" s="331" t="s">
        <v>481</v>
      </c>
      <c r="B62" s="332"/>
      <c r="C62" s="333">
        <v>654</v>
      </c>
      <c r="D62" s="334">
        <v>519</v>
      </c>
      <c r="E62" s="335">
        <v>493</v>
      </c>
      <c r="F62" s="335">
        <v>256</v>
      </c>
      <c r="G62" s="335">
        <v>180</v>
      </c>
      <c r="H62" s="336">
        <v>26</v>
      </c>
      <c r="I62" s="337">
        <v>1</v>
      </c>
      <c r="J62" s="338">
        <v>134</v>
      </c>
      <c r="K62" s="338">
        <v>16</v>
      </c>
      <c r="L62" s="337">
        <v>222</v>
      </c>
      <c r="M62" s="334">
        <v>104</v>
      </c>
      <c r="O62" s="748">
        <f t="shared" si="1"/>
        <v>75.38226299694189</v>
      </c>
      <c r="P62" s="332">
        <v>84</v>
      </c>
      <c r="Q62" s="330">
        <v>4</v>
      </c>
    </row>
    <row r="63" spans="1:16" ht="12" customHeight="1">
      <c r="A63" s="339" t="s">
        <v>482</v>
      </c>
      <c r="B63" s="340"/>
      <c r="C63" s="341">
        <v>436</v>
      </c>
      <c r="D63" s="342">
        <v>328</v>
      </c>
      <c r="E63" s="343">
        <v>309</v>
      </c>
      <c r="F63" s="343">
        <v>156</v>
      </c>
      <c r="G63" s="343">
        <v>125</v>
      </c>
      <c r="H63" s="348">
        <v>19</v>
      </c>
      <c r="I63" s="345">
        <v>2</v>
      </c>
      <c r="J63" s="346">
        <v>106</v>
      </c>
      <c r="K63" s="346">
        <v>12</v>
      </c>
      <c r="L63" s="345">
        <v>134</v>
      </c>
      <c r="M63" s="342">
        <v>72</v>
      </c>
      <c r="O63" s="748">
        <f t="shared" si="1"/>
        <v>70.87155963302752</v>
      </c>
      <c r="P63" s="340">
        <v>85</v>
      </c>
    </row>
    <row r="64" spans="1:16" ht="12" customHeight="1">
      <c r="A64" s="331" t="s">
        <v>483</v>
      </c>
      <c r="B64" s="332"/>
      <c r="C64" s="333">
        <v>1139</v>
      </c>
      <c r="D64" s="334">
        <v>609</v>
      </c>
      <c r="E64" s="335">
        <v>585</v>
      </c>
      <c r="F64" s="335">
        <v>205</v>
      </c>
      <c r="G64" s="335">
        <v>221</v>
      </c>
      <c r="H64" s="336">
        <v>24</v>
      </c>
      <c r="I64" s="337">
        <v>2</v>
      </c>
      <c r="J64" s="338">
        <v>528</v>
      </c>
      <c r="K64" s="338">
        <v>11</v>
      </c>
      <c r="L64" s="337">
        <v>145</v>
      </c>
      <c r="M64" s="334">
        <v>419</v>
      </c>
      <c r="O64" s="748">
        <f t="shared" si="1"/>
        <v>51.360842844600526</v>
      </c>
      <c r="P64" s="332">
        <v>90</v>
      </c>
    </row>
    <row r="65" spans="1:17" ht="12" customHeight="1">
      <c r="A65" s="331" t="s">
        <v>484</v>
      </c>
      <c r="B65" s="332"/>
      <c r="C65" s="333">
        <v>647</v>
      </c>
      <c r="D65" s="334">
        <v>313</v>
      </c>
      <c r="E65" s="335">
        <v>299</v>
      </c>
      <c r="F65" s="335">
        <v>160</v>
      </c>
      <c r="G65" s="335">
        <v>115</v>
      </c>
      <c r="H65" s="336">
        <v>14</v>
      </c>
      <c r="I65" s="337">
        <v>2</v>
      </c>
      <c r="J65" s="338">
        <v>332</v>
      </c>
      <c r="K65" s="338">
        <v>7</v>
      </c>
      <c r="L65" s="337">
        <v>134</v>
      </c>
      <c r="M65" s="334">
        <v>254</v>
      </c>
      <c r="O65" s="748">
        <f t="shared" si="1"/>
        <v>46.21329211746522</v>
      </c>
      <c r="P65" s="332">
        <v>91</v>
      </c>
      <c r="Q65" s="330">
        <v>4</v>
      </c>
    </row>
    <row r="66" spans="1:17" ht="12" customHeight="1">
      <c r="A66" s="331" t="s">
        <v>485</v>
      </c>
      <c r="B66" s="332"/>
      <c r="C66" s="333">
        <v>340</v>
      </c>
      <c r="D66" s="334">
        <v>300</v>
      </c>
      <c r="E66" s="335">
        <v>287</v>
      </c>
      <c r="F66" s="335">
        <v>75</v>
      </c>
      <c r="G66" s="335">
        <v>181</v>
      </c>
      <c r="H66" s="336">
        <v>13</v>
      </c>
      <c r="I66" s="337">
        <v>1</v>
      </c>
      <c r="J66" s="338">
        <v>39</v>
      </c>
      <c r="K66" s="337">
        <v>12</v>
      </c>
      <c r="L66" s="337">
        <v>34</v>
      </c>
      <c r="M66" s="334">
        <v>14</v>
      </c>
      <c r="O66" s="748">
        <f t="shared" si="1"/>
        <v>84.41176470588236</v>
      </c>
      <c r="P66" s="332">
        <v>92</v>
      </c>
      <c r="Q66" s="330">
        <v>1</v>
      </c>
    </row>
    <row r="67" spans="1:17" ht="12" customHeight="1">
      <c r="A67" s="349" t="s">
        <v>486</v>
      </c>
      <c r="B67" s="350"/>
      <c r="C67" s="750">
        <v>421</v>
      </c>
      <c r="D67" s="351">
        <v>360</v>
      </c>
      <c r="E67" s="307">
        <v>345</v>
      </c>
      <c r="F67" s="307">
        <v>67</v>
      </c>
      <c r="G67" s="307">
        <v>258</v>
      </c>
      <c r="H67" s="352">
        <v>15</v>
      </c>
      <c r="I67" s="353">
        <v>1</v>
      </c>
      <c r="J67" s="353">
        <v>60</v>
      </c>
      <c r="K67" s="353">
        <v>10</v>
      </c>
      <c r="L67" s="353">
        <v>15</v>
      </c>
      <c r="M67" s="351">
        <v>12</v>
      </c>
      <c r="O67" s="748">
        <f t="shared" si="1"/>
        <v>81.94774346793349</v>
      </c>
      <c r="P67" s="350">
        <v>93</v>
      </c>
      <c r="Q67" s="330">
        <v>2</v>
      </c>
    </row>
    <row r="68" spans="1:8" ht="12">
      <c r="A68" s="987" t="s">
        <v>1181</v>
      </c>
      <c r="H68" s="354"/>
    </row>
    <row r="70" ht="12">
      <c r="M70" s="355"/>
    </row>
  </sheetData>
  <sheetProtection/>
  <mergeCells count="11">
    <mergeCell ref="A5:B7"/>
    <mergeCell ref="C5:C7"/>
    <mergeCell ref="D5:D7"/>
    <mergeCell ref="I5:I7"/>
    <mergeCell ref="J5:J7"/>
    <mergeCell ref="K5:M5"/>
    <mergeCell ref="E6:G6"/>
    <mergeCell ref="H6:H7"/>
    <mergeCell ref="K6:K7"/>
    <mergeCell ref="L6:L7"/>
    <mergeCell ref="M6:M7"/>
  </mergeCells>
  <hyperlinks>
    <hyperlink ref="A1" location="'目次 '!A1" display="目次へ移動"/>
  </hyperlinks>
  <printOptions/>
  <pageMargins left="0.5905511811023623" right="0.5905511811023623" top="0.7874015748031497" bottom="0.5905511811023623" header="0.1968503937007874" footer="0.31496062992125984"/>
  <pageSetup firstPageNumber="35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67"/>
  <sheetViews>
    <sheetView workbookViewId="0" topLeftCell="A1">
      <selection activeCell="A1" sqref="A1"/>
    </sheetView>
  </sheetViews>
  <sheetFormatPr defaultColWidth="9.00390625" defaultRowHeight="13.5"/>
  <cols>
    <col min="1" max="1" width="8.625" style="288" customWidth="1"/>
    <col min="2" max="2" width="0.875" style="288" customWidth="1"/>
    <col min="3" max="3" width="7.625" style="288" customWidth="1"/>
    <col min="4" max="4" width="8.125" style="288" customWidth="1"/>
    <col min="5" max="7" width="7.125" style="288" customWidth="1"/>
    <col min="8" max="13" width="6.625" style="288" customWidth="1"/>
    <col min="14" max="14" width="5.625" style="288" customWidth="1"/>
    <col min="15" max="16384" width="9.00390625" style="288" customWidth="1"/>
  </cols>
  <sheetData>
    <row r="1" ht="13.5">
      <c r="A1" s="1077" t="s">
        <v>1188</v>
      </c>
    </row>
    <row r="3" spans="1:2" ht="13.5">
      <c r="A3" s="676" t="s">
        <v>1081</v>
      </c>
      <c r="B3" s="47"/>
    </row>
    <row r="4" s="356" customFormat="1" ht="6" customHeight="1"/>
    <row r="5" spans="1:13" ht="7.5" customHeight="1">
      <c r="A5" s="1294" t="s">
        <v>487</v>
      </c>
      <c r="B5" s="1295"/>
      <c r="C5" s="1293" t="s">
        <v>504</v>
      </c>
      <c r="D5" s="1120" t="s">
        <v>821</v>
      </c>
      <c r="E5" s="372"/>
      <c r="F5" s="372"/>
      <c r="G5" s="372"/>
      <c r="H5" s="372"/>
      <c r="I5" s="372"/>
      <c r="J5" s="372"/>
      <c r="K5" s="372"/>
      <c r="L5" s="373"/>
      <c r="M5" s="1120" t="s">
        <v>105</v>
      </c>
    </row>
    <row r="6" spans="1:13" ht="7.5" customHeight="1">
      <c r="A6" s="1296"/>
      <c r="B6" s="1297"/>
      <c r="C6" s="1257"/>
      <c r="D6" s="1257"/>
      <c r="E6" s="1257" t="s">
        <v>505</v>
      </c>
      <c r="F6" s="1257" t="s">
        <v>506</v>
      </c>
      <c r="G6" s="1298" t="s">
        <v>819</v>
      </c>
      <c r="H6" s="375"/>
      <c r="I6" s="375"/>
      <c r="J6" s="375"/>
      <c r="K6" s="376"/>
      <c r="L6" s="1257" t="s">
        <v>507</v>
      </c>
      <c r="M6" s="1298"/>
    </row>
    <row r="7" spans="1:13" ht="39" customHeight="1">
      <c r="A7" s="1296"/>
      <c r="B7" s="1297"/>
      <c r="C7" s="1257"/>
      <c r="D7" s="1292"/>
      <c r="E7" s="1292"/>
      <c r="F7" s="1292"/>
      <c r="G7" s="1292"/>
      <c r="H7" s="74" t="s">
        <v>508</v>
      </c>
      <c r="I7" s="75" t="s">
        <v>1166</v>
      </c>
      <c r="J7" s="74" t="s">
        <v>509</v>
      </c>
      <c r="K7" s="74" t="s">
        <v>510</v>
      </c>
      <c r="L7" s="1292"/>
      <c r="M7" s="1298"/>
    </row>
    <row r="8" spans="1:13" ht="12" customHeight="1">
      <c r="A8" s="357" t="s">
        <v>795</v>
      </c>
      <c r="B8" s="358"/>
      <c r="C8" s="863">
        <f>SUM(C9:C67)</f>
        <v>42475</v>
      </c>
      <c r="D8" s="864">
        <f>SUM(D9:D67)</f>
        <v>41966</v>
      </c>
      <c r="E8" s="335">
        <f>SUM(E9:E67)</f>
        <v>91978</v>
      </c>
      <c r="F8" s="519">
        <v>2.19173</v>
      </c>
      <c r="G8" s="865">
        <f>SUM(G9:G67)</f>
        <v>41687</v>
      </c>
      <c r="H8" s="335">
        <f aca="true" t="shared" si="0" ref="H8:M8">SUM(H9:H67)</f>
        <v>28685</v>
      </c>
      <c r="I8" s="335">
        <f t="shared" si="0"/>
        <v>3857</v>
      </c>
      <c r="J8" s="335">
        <f t="shared" si="0"/>
        <v>8205</v>
      </c>
      <c r="K8" s="866">
        <f t="shared" si="0"/>
        <v>940</v>
      </c>
      <c r="L8" s="864">
        <f t="shared" si="0"/>
        <v>279</v>
      </c>
      <c r="M8" s="335">
        <f t="shared" si="0"/>
        <v>509</v>
      </c>
    </row>
    <row r="9" spans="1:13" ht="12" customHeight="1">
      <c r="A9" s="359" t="s">
        <v>314</v>
      </c>
      <c r="B9" s="360"/>
      <c r="C9" s="326">
        <v>187</v>
      </c>
      <c r="D9" s="513">
        <v>187</v>
      </c>
      <c r="E9" s="325">
        <v>398</v>
      </c>
      <c r="F9" s="520">
        <v>2.12834</v>
      </c>
      <c r="G9" s="325">
        <v>185</v>
      </c>
      <c r="H9" s="325">
        <v>148</v>
      </c>
      <c r="I9" s="303" t="s">
        <v>679</v>
      </c>
      <c r="J9" s="303">
        <v>37</v>
      </c>
      <c r="K9" s="303" t="s">
        <v>679</v>
      </c>
      <c r="L9" s="328">
        <v>2</v>
      </c>
      <c r="M9" s="303" t="s">
        <v>679</v>
      </c>
    </row>
    <row r="10" spans="1:13" ht="12" customHeight="1">
      <c r="A10" s="357" t="s">
        <v>315</v>
      </c>
      <c r="B10" s="361"/>
      <c r="C10" s="335">
        <v>222</v>
      </c>
      <c r="D10" s="514">
        <v>221</v>
      </c>
      <c r="E10" s="334">
        <v>494</v>
      </c>
      <c r="F10" s="521">
        <v>2.23529</v>
      </c>
      <c r="G10" s="334">
        <v>219</v>
      </c>
      <c r="H10" s="334">
        <v>212</v>
      </c>
      <c r="I10" s="295" t="s">
        <v>679</v>
      </c>
      <c r="J10" s="295">
        <v>3</v>
      </c>
      <c r="K10" s="295">
        <v>4</v>
      </c>
      <c r="L10" s="337">
        <v>2</v>
      </c>
      <c r="M10" s="295">
        <v>1</v>
      </c>
    </row>
    <row r="11" spans="1:13" ht="12" customHeight="1">
      <c r="A11" s="357" t="s">
        <v>316</v>
      </c>
      <c r="B11" s="361"/>
      <c r="C11" s="335">
        <v>329</v>
      </c>
      <c r="D11" s="514">
        <v>325</v>
      </c>
      <c r="E11" s="334">
        <v>689</v>
      </c>
      <c r="F11" s="521">
        <v>2.12</v>
      </c>
      <c r="G11" s="334">
        <v>325</v>
      </c>
      <c r="H11" s="334">
        <v>320</v>
      </c>
      <c r="I11" s="295" t="s">
        <v>679</v>
      </c>
      <c r="J11" s="295">
        <v>3</v>
      </c>
      <c r="K11" s="295">
        <v>2</v>
      </c>
      <c r="L11" s="337" t="s">
        <v>679</v>
      </c>
      <c r="M11" s="295">
        <v>4</v>
      </c>
    </row>
    <row r="12" spans="1:13" ht="12" customHeight="1">
      <c r="A12" s="357" t="s">
        <v>317</v>
      </c>
      <c r="B12" s="361"/>
      <c r="C12" s="335">
        <v>245</v>
      </c>
      <c r="D12" s="514">
        <v>243</v>
      </c>
      <c r="E12" s="334">
        <v>587</v>
      </c>
      <c r="F12" s="521">
        <v>2.41564</v>
      </c>
      <c r="G12" s="334">
        <v>237</v>
      </c>
      <c r="H12" s="334">
        <v>227</v>
      </c>
      <c r="I12" s="295" t="s">
        <v>679</v>
      </c>
      <c r="J12" s="295">
        <v>4</v>
      </c>
      <c r="K12" s="295">
        <v>6</v>
      </c>
      <c r="L12" s="337">
        <v>6</v>
      </c>
      <c r="M12" s="295">
        <v>2</v>
      </c>
    </row>
    <row r="13" spans="1:13" ht="12" customHeight="1">
      <c r="A13" s="362" t="s">
        <v>318</v>
      </c>
      <c r="B13" s="363"/>
      <c r="C13" s="291" t="s">
        <v>679</v>
      </c>
      <c r="D13" s="515" t="s">
        <v>679</v>
      </c>
      <c r="E13" s="347" t="s">
        <v>679</v>
      </c>
      <c r="F13" s="522" t="s">
        <v>679</v>
      </c>
      <c r="G13" s="470" t="s">
        <v>679</v>
      </c>
      <c r="H13" s="470" t="s">
        <v>679</v>
      </c>
      <c r="I13" s="291" t="s">
        <v>679</v>
      </c>
      <c r="J13" s="291" t="s">
        <v>679</v>
      </c>
      <c r="K13" s="291" t="s">
        <v>679</v>
      </c>
      <c r="L13" s="345" t="s">
        <v>679</v>
      </c>
      <c r="M13" s="291" t="s">
        <v>679</v>
      </c>
    </row>
    <row r="14" spans="1:13" ht="12" customHeight="1">
      <c r="A14" s="357" t="s">
        <v>319</v>
      </c>
      <c r="B14" s="361"/>
      <c r="C14" s="335">
        <v>2886</v>
      </c>
      <c r="D14" s="514">
        <v>2728</v>
      </c>
      <c r="E14" s="334">
        <v>6111</v>
      </c>
      <c r="F14" s="521">
        <v>2.2401</v>
      </c>
      <c r="G14" s="334">
        <v>2712</v>
      </c>
      <c r="H14" s="334">
        <v>2168</v>
      </c>
      <c r="I14" s="295">
        <v>108</v>
      </c>
      <c r="J14" s="295">
        <v>404</v>
      </c>
      <c r="K14" s="295">
        <v>32</v>
      </c>
      <c r="L14" s="337">
        <v>16</v>
      </c>
      <c r="M14" s="295">
        <v>158</v>
      </c>
    </row>
    <row r="15" spans="1:13" ht="12" customHeight="1">
      <c r="A15" s="357" t="s">
        <v>320</v>
      </c>
      <c r="B15" s="361"/>
      <c r="C15" s="335">
        <v>791</v>
      </c>
      <c r="D15" s="514">
        <v>788</v>
      </c>
      <c r="E15" s="334">
        <v>1866</v>
      </c>
      <c r="F15" s="521">
        <v>2.36802</v>
      </c>
      <c r="G15" s="334">
        <v>787</v>
      </c>
      <c r="H15" s="334">
        <v>716</v>
      </c>
      <c r="I15" s="295" t="s">
        <v>679</v>
      </c>
      <c r="J15" s="295">
        <v>55</v>
      </c>
      <c r="K15" s="295">
        <v>16</v>
      </c>
      <c r="L15" s="337">
        <v>1</v>
      </c>
      <c r="M15" s="295">
        <v>3</v>
      </c>
    </row>
    <row r="16" spans="1:13" ht="12" customHeight="1">
      <c r="A16" s="357" t="s">
        <v>321</v>
      </c>
      <c r="B16" s="361"/>
      <c r="C16" s="335">
        <v>595</v>
      </c>
      <c r="D16" s="514">
        <v>593</v>
      </c>
      <c r="E16" s="334">
        <v>1367</v>
      </c>
      <c r="F16" s="521">
        <v>2.30523</v>
      </c>
      <c r="G16" s="334">
        <v>588</v>
      </c>
      <c r="H16" s="334">
        <v>404</v>
      </c>
      <c r="I16" s="295" t="s">
        <v>679</v>
      </c>
      <c r="J16" s="295">
        <v>172</v>
      </c>
      <c r="K16" s="295">
        <v>12</v>
      </c>
      <c r="L16" s="337">
        <v>5</v>
      </c>
      <c r="M16" s="295">
        <v>2</v>
      </c>
    </row>
    <row r="17" spans="1:13" ht="12" customHeight="1">
      <c r="A17" s="357" t="s">
        <v>322</v>
      </c>
      <c r="B17" s="361"/>
      <c r="C17" s="335">
        <v>1336</v>
      </c>
      <c r="D17" s="514">
        <v>1329</v>
      </c>
      <c r="E17" s="334">
        <v>3272</v>
      </c>
      <c r="F17" s="521">
        <v>2.462</v>
      </c>
      <c r="G17" s="334">
        <v>1323</v>
      </c>
      <c r="H17" s="334">
        <v>1055</v>
      </c>
      <c r="I17" s="295" t="s">
        <v>679</v>
      </c>
      <c r="J17" s="295">
        <v>234</v>
      </c>
      <c r="K17" s="295">
        <v>34</v>
      </c>
      <c r="L17" s="337">
        <v>6</v>
      </c>
      <c r="M17" s="295">
        <v>7</v>
      </c>
    </row>
    <row r="18" spans="1:13" ht="12" customHeight="1">
      <c r="A18" s="357" t="s">
        <v>323</v>
      </c>
      <c r="B18" s="361"/>
      <c r="C18" s="335">
        <v>1065</v>
      </c>
      <c r="D18" s="514">
        <v>1062</v>
      </c>
      <c r="E18" s="334">
        <v>2244</v>
      </c>
      <c r="F18" s="521">
        <v>2.11299</v>
      </c>
      <c r="G18" s="334">
        <v>1057</v>
      </c>
      <c r="H18" s="334">
        <v>742</v>
      </c>
      <c r="I18" s="295" t="s">
        <v>679</v>
      </c>
      <c r="J18" s="295">
        <v>286</v>
      </c>
      <c r="K18" s="295">
        <v>29</v>
      </c>
      <c r="L18" s="337">
        <v>5</v>
      </c>
      <c r="M18" s="295">
        <v>3</v>
      </c>
    </row>
    <row r="19" spans="1:13" ht="12" customHeight="1">
      <c r="A19" s="359" t="s">
        <v>324</v>
      </c>
      <c r="B19" s="360"/>
      <c r="C19" s="326">
        <v>989</v>
      </c>
      <c r="D19" s="513">
        <v>987</v>
      </c>
      <c r="E19" s="325">
        <v>2026</v>
      </c>
      <c r="F19" s="520">
        <v>2.05268</v>
      </c>
      <c r="G19" s="325">
        <v>981</v>
      </c>
      <c r="H19" s="325">
        <v>652</v>
      </c>
      <c r="I19" s="303">
        <v>22</v>
      </c>
      <c r="J19" s="303">
        <v>279</v>
      </c>
      <c r="K19" s="303">
        <v>28</v>
      </c>
      <c r="L19" s="328">
        <v>6</v>
      </c>
      <c r="M19" s="303">
        <v>2</v>
      </c>
    </row>
    <row r="20" spans="1:13" ht="12" customHeight="1">
      <c r="A20" s="357" t="s">
        <v>325</v>
      </c>
      <c r="B20" s="361"/>
      <c r="C20" s="335">
        <v>618</v>
      </c>
      <c r="D20" s="514">
        <v>616</v>
      </c>
      <c r="E20" s="334">
        <v>1244</v>
      </c>
      <c r="F20" s="521">
        <v>2.01948</v>
      </c>
      <c r="G20" s="334">
        <v>615</v>
      </c>
      <c r="H20" s="334">
        <v>377</v>
      </c>
      <c r="I20" s="295" t="s">
        <v>679</v>
      </c>
      <c r="J20" s="295">
        <v>226</v>
      </c>
      <c r="K20" s="295">
        <v>12</v>
      </c>
      <c r="L20" s="337">
        <v>1</v>
      </c>
      <c r="M20" s="295">
        <v>2</v>
      </c>
    </row>
    <row r="21" spans="1:13" ht="12" customHeight="1">
      <c r="A21" s="357" t="s">
        <v>326</v>
      </c>
      <c r="B21" s="361"/>
      <c r="C21" s="335">
        <v>898</v>
      </c>
      <c r="D21" s="514">
        <v>895</v>
      </c>
      <c r="E21" s="334">
        <v>2065</v>
      </c>
      <c r="F21" s="521">
        <v>2.30726</v>
      </c>
      <c r="G21" s="334">
        <v>895</v>
      </c>
      <c r="H21" s="334">
        <v>649</v>
      </c>
      <c r="I21" s="295" t="s">
        <v>679</v>
      </c>
      <c r="J21" s="295">
        <v>233</v>
      </c>
      <c r="K21" s="295">
        <v>13</v>
      </c>
      <c r="L21" s="337" t="s">
        <v>679</v>
      </c>
      <c r="M21" s="295">
        <v>3</v>
      </c>
    </row>
    <row r="22" spans="1:13" ht="12" customHeight="1">
      <c r="A22" s="357" t="s">
        <v>327</v>
      </c>
      <c r="B22" s="361"/>
      <c r="C22" s="335">
        <v>2042</v>
      </c>
      <c r="D22" s="514">
        <v>2031</v>
      </c>
      <c r="E22" s="334">
        <v>4703</v>
      </c>
      <c r="F22" s="521">
        <v>2.31561</v>
      </c>
      <c r="G22" s="334">
        <v>2023</v>
      </c>
      <c r="H22" s="334">
        <v>1632</v>
      </c>
      <c r="I22" s="295">
        <v>54</v>
      </c>
      <c r="J22" s="295">
        <v>283</v>
      </c>
      <c r="K22" s="295">
        <v>54</v>
      </c>
      <c r="L22" s="337">
        <v>8</v>
      </c>
      <c r="M22" s="295">
        <v>11</v>
      </c>
    </row>
    <row r="23" spans="1:13" ht="12" customHeight="1">
      <c r="A23" s="362" t="s">
        <v>328</v>
      </c>
      <c r="B23" s="363"/>
      <c r="C23" s="343">
        <v>688</v>
      </c>
      <c r="D23" s="516">
        <v>686</v>
      </c>
      <c r="E23" s="342">
        <v>1440</v>
      </c>
      <c r="F23" s="523">
        <v>2.09913</v>
      </c>
      <c r="G23" s="342">
        <v>674</v>
      </c>
      <c r="H23" s="342">
        <v>451</v>
      </c>
      <c r="I23" s="291" t="s">
        <v>679</v>
      </c>
      <c r="J23" s="291">
        <v>204</v>
      </c>
      <c r="K23" s="291">
        <v>19</v>
      </c>
      <c r="L23" s="345">
        <v>12</v>
      </c>
      <c r="M23" s="291">
        <v>2</v>
      </c>
    </row>
    <row r="24" spans="1:13" ht="12" customHeight="1">
      <c r="A24" s="357" t="s">
        <v>329</v>
      </c>
      <c r="B24" s="361"/>
      <c r="C24" s="335">
        <v>1176</v>
      </c>
      <c r="D24" s="514">
        <v>1173</v>
      </c>
      <c r="E24" s="334">
        <v>2325</v>
      </c>
      <c r="F24" s="521">
        <v>1.9821</v>
      </c>
      <c r="G24" s="334">
        <v>1168</v>
      </c>
      <c r="H24" s="334">
        <v>691</v>
      </c>
      <c r="I24" s="295">
        <v>13</v>
      </c>
      <c r="J24" s="295">
        <v>435</v>
      </c>
      <c r="K24" s="295">
        <v>29</v>
      </c>
      <c r="L24" s="337">
        <v>5</v>
      </c>
      <c r="M24" s="295">
        <v>3</v>
      </c>
    </row>
    <row r="25" spans="1:13" ht="12" customHeight="1">
      <c r="A25" s="357" t="s">
        <v>330</v>
      </c>
      <c r="B25" s="361"/>
      <c r="C25" s="335">
        <v>449</v>
      </c>
      <c r="D25" s="514">
        <v>445</v>
      </c>
      <c r="E25" s="334">
        <v>834</v>
      </c>
      <c r="F25" s="521">
        <v>1.87416</v>
      </c>
      <c r="G25" s="334">
        <v>445</v>
      </c>
      <c r="H25" s="334">
        <v>271</v>
      </c>
      <c r="I25" s="295" t="s">
        <v>679</v>
      </c>
      <c r="J25" s="295">
        <v>157</v>
      </c>
      <c r="K25" s="295">
        <v>17</v>
      </c>
      <c r="L25" s="337" t="s">
        <v>679</v>
      </c>
      <c r="M25" s="295">
        <v>4</v>
      </c>
    </row>
    <row r="26" spans="1:13" ht="12" customHeight="1">
      <c r="A26" s="357" t="s">
        <v>331</v>
      </c>
      <c r="B26" s="361"/>
      <c r="C26" s="335">
        <v>568</v>
      </c>
      <c r="D26" s="514">
        <v>568</v>
      </c>
      <c r="E26" s="334">
        <v>1201</v>
      </c>
      <c r="F26" s="521">
        <v>2.11444</v>
      </c>
      <c r="G26" s="334">
        <v>561</v>
      </c>
      <c r="H26" s="334">
        <v>345</v>
      </c>
      <c r="I26" s="295" t="s">
        <v>679</v>
      </c>
      <c r="J26" s="295">
        <v>193</v>
      </c>
      <c r="K26" s="295">
        <v>23</v>
      </c>
      <c r="L26" s="337">
        <v>7</v>
      </c>
      <c r="M26" s="295" t="s">
        <v>679</v>
      </c>
    </row>
    <row r="27" spans="1:13" ht="12" customHeight="1">
      <c r="A27" s="357" t="s">
        <v>332</v>
      </c>
      <c r="B27" s="361"/>
      <c r="C27" s="335">
        <v>330</v>
      </c>
      <c r="D27" s="514">
        <v>328</v>
      </c>
      <c r="E27" s="334">
        <v>660</v>
      </c>
      <c r="F27" s="521">
        <v>2.0122</v>
      </c>
      <c r="G27" s="334">
        <v>326</v>
      </c>
      <c r="H27" s="334">
        <v>225</v>
      </c>
      <c r="I27" s="295" t="s">
        <v>679</v>
      </c>
      <c r="J27" s="295">
        <v>99</v>
      </c>
      <c r="K27" s="295">
        <v>2</v>
      </c>
      <c r="L27" s="337">
        <v>2</v>
      </c>
      <c r="M27" s="295">
        <v>2</v>
      </c>
    </row>
    <row r="28" spans="1:13" ht="12" customHeight="1">
      <c r="A28" s="357" t="s">
        <v>333</v>
      </c>
      <c r="B28" s="361"/>
      <c r="C28" s="335">
        <v>269</v>
      </c>
      <c r="D28" s="514">
        <v>268</v>
      </c>
      <c r="E28" s="334">
        <v>607</v>
      </c>
      <c r="F28" s="521">
        <v>2.26493</v>
      </c>
      <c r="G28" s="334">
        <v>266</v>
      </c>
      <c r="H28" s="334">
        <v>198</v>
      </c>
      <c r="I28" s="295" t="s">
        <v>679</v>
      </c>
      <c r="J28" s="295">
        <v>61</v>
      </c>
      <c r="K28" s="295">
        <v>7</v>
      </c>
      <c r="L28" s="337">
        <v>2</v>
      </c>
      <c r="M28" s="295">
        <v>1</v>
      </c>
    </row>
    <row r="29" spans="1:13" ht="12" customHeight="1">
      <c r="A29" s="359" t="s">
        <v>334</v>
      </c>
      <c r="B29" s="360"/>
      <c r="C29" s="326">
        <v>430</v>
      </c>
      <c r="D29" s="513">
        <v>427</v>
      </c>
      <c r="E29" s="325">
        <v>941</v>
      </c>
      <c r="F29" s="520">
        <v>2.20375</v>
      </c>
      <c r="G29" s="325">
        <v>421</v>
      </c>
      <c r="H29" s="325">
        <v>312</v>
      </c>
      <c r="I29" s="303" t="s">
        <v>679</v>
      </c>
      <c r="J29" s="303">
        <v>100</v>
      </c>
      <c r="K29" s="303">
        <v>9</v>
      </c>
      <c r="L29" s="328">
        <v>6</v>
      </c>
      <c r="M29" s="303">
        <v>3</v>
      </c>
    </row>
    <row r="30" spans="1:13" ht="12" customHeight="1">
      <c r="A30" s="357" t="s">
        <v>335</v>
      </c>
      <c r="B30" s="361"/>
      <c r="C30" s="335">
        <v>1288</v>
      </c>
      <c r="D30" s="514">
        <v>1286</v>
      </c>
      <c r="E30" s="334">
        <v>2780</v>
      </c>
      <c r="F30" s="521">
        <v>2.16174</v>
      </c>
      <c r="G30" s="334">
        <v>1273</v>
      </c>
      <c r="H30" s="334">
        <v>994</v>
      </c>
      <c r="I30" s="295">
        <v>40</v>
      </c>
      <c r="J30" s="295">
        <v>209</v>
      </c>
      <c r="K30" s="295">
        <v>30</v>
      </c>
      <c r="L30" s="337">
        <v>13</v>
      </c>
      <c r="M30" s="295">
        <v>2</v>
      </c>
    </row>
    <row r="31" spans="1:13" ht="12" customHeight="1">
      <c r="A31" s="357" t="s">
        <v>336</v>
      </c>
      <c r="B31" s="361"/>
      <c r="C31" s="335">
        <v>304</v>
      </c>
      <c r="D31" s="514">
        <v>303</v>
      </c>
      <c r="E31" s="334">
        <v>584</v>
      </c>
      <c r="F31" s="521">
        <v>1.92739</v>
      </c>
      <c r="G31" s="334">
        <v>302</v>
      </c>
      <c r="H31" s="334">
        <v>96</v>
      </c>
      <c r="I31" s="295">
        <v>160</v>
      </c>
      <c r="J31" s="295">
        <v>39</v>
      </c>
      <c r="K31" s="295">
        <v>7</v>
      </c>
      <c r="L31" s="337">
        <v>1</v>
      </c>
      <c r="M31" s="295">
        <v>1</v>
      </c>
    </row>
    <row r="32" spans="1:13" ht="12" customHeight="1">
      <c r="A32" s="357" t="s">
        <v>337</v>
      </c>
      <c r="B32" s="361"/>
      <c r="C32" s="335">
        <v>586</v>
      </c>
      <c r="D32" s="514">
        <v>581</v>
      </c>
      <c r="E32" s="334">
        <v>1089</v>
      </c>
      <c r="F32" s="521">
        <v>1.87435</v>
      </c>
      <c r="G32" s="334">
        <v>580</v>
      </c>
      <c r="H32" s="334">
        <v>205</v>
      </c>
      <c r="I32" s="295" t="s">
        <v>679</v>
      </c>
      <c r="J32" s="295">
        <v>351</v>
      </c>
      <c r="K32" s="295">
        <v>24</v>
      </c>
      <c r="L32" s="337">
        <v>1</v>
      </c>
      <c r="M32" s="295">
        <v>5</v>
      </c>
    </row>
    <row r="33" spans="1:13" ht="12" customHeight="1">
      <c r="A33" s="362" t="s">
        <v>338</v>
      </c>
      <c r="B33" s="363"/>
      <c r="C33" s="343">
        <v>241</v>
      </c>
      <c r="D33" s="516">
        <v>241</v>
      </c>
      <c r="E33" s="342">
        <v>499</v>
      </c>
      <c r="F33" s="523">
        <v>2.07054</v>
      </c>
      <c r="G33" s="342">
        <v>239</v>
      </c>
      <c r="H33" s="342">
        <v>174</v>
      </c>
      <c r="I33" s="291" t="s">
        <v>679</v>
      </c>
      <c r="J33" s="291">
        <v>49</v>
      </c>
      <c r="K33" s="291">
        <v>16</v>
      </c>
      <c r="L33" s="345">
        <v>2</v>
      </c>
      <c r="M33" s="291" t="s">
        <v>679</v>
      </c>
    </row>
    <row r="34" spans="1:13" ht="12" customHeight="1">
      <c r="A34" s="357" t="s">
        <v>339</v>
      </c>
      <c r="B34" s="361"/>
      <c r="C34" s="335">
        <v>342</v>
      </c>
      <c r="D34" s="514">
        <v>341</v>
      </c>
      <c r="E34" s="334">
        <v>681</v>
      </c>
      <c r="F34" s="521">
        <v>1.99707</v>
      </c>
      <c r="G34" s="334">
        <v>341</v>
      </c>
      <c r="H34" s="334">
        <v>160</v>
      </c>
      <c r="I34" s="295">
        <v>21</v>
      </c>
      <c r="J34" s="295">
        <v>148</v>
      </c>
      <c r="K34" s="295">
        <v>12</v>
      </c>
      <c r="L34" s="337" t="s">
        <v>679</v>
      </c>
      <c r="M34" s="295">
        <v>1</v>
      </c>
    </row>
    <row r="35" spans="1:13" ht="12" customHeight="1">
      <c r="A35" s="357" t="s">
        <v>340</v>
      </c>
      <c r="B35" s="361"/>
      <c r="C35" s="335">
        <v>943</v>
      </c>
      <c r="D35" s="514">
        <v>940</v>
      </c>
      <c r="E35" s="334">
        <v>1899</v>
      </c>
      <c r="F35" s="521">
        <v>2.02021</v>
      </c>
      <c r="G35" s="334">
        <v>931</v>
      </c>
      <c r="H35" s="334">
        <v>633</v>
      </c>
      <c r="I35" s="295">
        <v>71</v>
      </c>
      <c r="J35" s="295">
        <v>218</v>
      </c>
      <c r="K35" s="295">
        <v>9</v>
      </c>
      <c r="L35" s="337">
        <v>9</v>
      </c>
      <c r="M35" s="295">
        <v>3</v>
      </c>
    </row>
    <row r="36" spans="1:13" ht="12" customHeight="1">
      <c r="A36" s="357" t="s">
        <v>341</v>
      </c>
      <c r="B36" s="361"/>
      <c r="C36" s="335">
        <v>736</v>
      </c>
      <c r="D36" s="514">
        <v>733</v>
      </c>
      <c r="E36" s="334">
        <v>1686</v>
      </c>
      <c r="F36" s="521">
        <v>2.30014</v>
      </c>
      <c r="G36" s="334">
        <v>728</v>
      </c>
      <c r="H36" s="334">
        <v>554</v>
      </c>
      <c r="I36" s="295" t="s">
        <v>679</v>
      </c>
      <c r="J36" s="295">
        <v>141</v>
      </c>
      <c r="K36" s="295">
        <v>33</v>
      </c>
      <c r="L36" s="337">
        <v>5</v>
      </c>
      <c r="M36" s="295">
        <v>3</v>
      </c>
    </row>
    <row r="37" spans="1:13" ht="12" customHeight="1">
      <c r="A37" s="357" t="s">
        <v>342</v>
      </c>
      <c r="B37" s="361"/>
      <c r="C37" s="335">
        <v>622</v>
      </c>
      <c r="D37" s="514">
        <v>622</v>
      </c>
      <c r="E37" s="334">
        <v>1167</v>
      </c>
      <c r="F37" s="521">
        <v>1.87621</v>
      </c>
      <c r="G37" s="334">
        <v>617</v>
      </c>
      <c r="H37" s="334">
        <v>356</v>
      </c>
      <c r="I37" s="295">
        <v>60</v>
      </c>
      <c r="J37" s="295">
        <v>197</v>
      </c>
      <c r="K37" s="295">
        <v>4</v>
      </c>
      <c r="L37" s="337">
        <v>5</v>
      </c>
      <c r="M37" s="295" t="s">
        <v>679</v>
      </c>
    </row>
    <row r="38" spans="1:13" ht="12" customHeight="1">
      <c r="A38" s="357" t="s">
        <v>343</v>
      </c>
      <c r="B38" s="361"/>
      <c r="C38" s="335">
        <v>473</v>
      </c>
      <c r="D38" s="514">
        <v>472</v>
      </c>
      <c r="E38" s="334">
        <v>897</v>
      </c>
      <c r="F38" s="521">
        <v>1.90042</v>
      </c>
      <c r="G38" s="334">
        <v>472</v>
      </c>
      <c r="H38" s="334">
        <v>258</v>
      </c>
      <c r="I38" s="295" t="s">
        <v>679</v>
      </c>
      <c r="J38" s="295">
        <v>206</v>
      </c>
      <c r="K38" s="295">
        <v>8</v>
      </c>
      <c r="L38" s="337" t="s">
        <v>679</v>
      </c>
      <c r="M38" s="295">
        <v>1</v>
      </c>
    </row>
    <row r="39" spans="1:13" ht="12" customHeight="1">
      <c r="A39" s="359" t="s">
        <v>344</v>
      </c>
      <c r="B39" s="360"/>
      <c r="C39" s="326">
        <v>349</v>
      </c>
      <c r="D39" s="513">
        <v>348</v>
      </c>
      <c r="E39" s="325">
        <v>618</v>
      </c>
      <c r="F39" s="520">
        <v>1.77586</v>
      </c>
      <c r="G39" s="325">
        <v>343</v>
      </c>
      <c r="H39" s="325">
        <v>179</v>
      </c>
      <c r="I39" s="303" t="s">
        <v>679</v>
      </c>
      <c r="J39" s="303">
        <v>150</v>
      </c>
      <c r="K39" s="303">
        <v>14</v>
      </c>
      <c r="L39" s="328">
        <v>5</v>
      </c>
      <c r="M39" s="303">
        <v>1</v>
      </c>
    </row>
    <row r="40" spans="1:13" ht="12" customHeight="1">
      <c r="A40" s="357" t="s">
        <v>345</v>
      </c>
      <c r="B40" s="361"/>
      <c r="C40" s="335">
        <v>276</v>
      </c>
      <c r="D40" s="514">
        <v>275</v>
      </c>
      <c r="E40" s="334">
        <v>590</v>
      </c>
      <c r="F40" s="521">
        <v>2.14545</v>
      </c>
      <c r="G40" s="334">
        <v>270</v>
      </c>
      <c r="H40" s="334">
        <v>179</v>
      </c>
      <c r="I40" s="295" t="s">
        <v>679</v>
      </c>
      <c r="J40" s="295">
        <v>90</v>
      </c>
      <c r="K40" s="295">
        <v>1</v>
      </c>
      <c r="L40" s="337">
        <v>5</v>
      </c>
      <c r="M40" s="295">
        <v>1</v>
      </c>
    </row>
    <row r="41" spans="1:13" ht="12" customHeight="1">
      <c r="A41" s="357" t="s">
        <v>346</v>
      </c>
      <c r="B41" s="361"/>
      <c r="C41" s="335">
        <v>568</v>
      </c>
      <c r="D41" s="514">
        <v>565</v>
      </c>
      <c r="E41" s="334">
        <v>1217</v>
      </c>
      <c r="F41" s="521">
        <v>2.15398</v>
      </c>
      <c r="G41" s="334">
        <v>562</v>
      </c>
      <c r="H41" s="334">
        <v>362</v>
      </c>
      <c r="I41" s="295" t="s">
        <v>679</v>
      </c>
      <c r="J41" s="295">
        <v>191</v>
      </c>
      <c r="K41" s="295">
        <v>9</v>
      </c>
      <c r="L41" s="337">
        <v>3</v>
      </c>
      <c r="M41" s="295">
        <v>3</v>
      </c>
    </row>
    <row r="42" spans="1:13" ht="12" customHeight="1">
      <c r="A42" s="357" t="s">
        <v>347</v>
      </c>
      <c r="B42" s="361"/>
      <c r="C42" s="335">
        <v>527</v>
      </c>
      <c r="D42" s="514">
        <v>527</v>
      </c>
      <c r="E42" s="334">
        <v>1190</v>
      </c>
      <c r="F42" s="521">
        <v>2.25806</v>
      </c>
      <c r="G42" s="334">
        <v>520</v>
      </c>
      <c r="H42" s="334">
        <v>296</v>
      </c>
      <c r="I42" s="295">
        <v>24</v>
      </c>
      <c r="J42" s="295">
        <v>179</v>
      </c>
      <c r="K42" s="295">
        <v>21</v>
      </c>
      <c r="L42" s="337">
        <v>7</v>
      </c>
      <c r="M42" s="295" t="s">
        <v>679</v>
      </c>
    </row>
    <row r="43" spans="1:13" ht="12" customHeight="1">
      <c r="A43" s="362" t="s">
        <v>348</v>
      </c>
      <c r="B43" s="363"/>
      <c r="C43" s="343">
        <v>236</v>
      </c>
      <c r="D43" s="516">
        <v>235</v>
      </c>
      <c r="E43" s="342">
        <v>429</v>
      </c>
      <c r="F43" s="523">
        <v>1.82553</v>
      </c>
      <c r="G43" s="342">
        <v>235</v>
      </c>
      <c r="H43" s="342">
        <v>106</v>
      </c>
      <c r="I43" s="291" t="s">
        <v>679</v>
      </c>
      <c r="J43" s="291">
        <v>122</v>
      </c>
      <c r="K43" s="291">
        <v>7</v>
      </c>
      <c r="L43" s="345" t="s">
        <v>679</v>
      </c>
      <c r="M43" s="291">
        <v>1</v>
      </c>
    </row>
    <row r="44" spans="1:13" ht="12" customHeight="1">
      <c r="A44" s="357" t="s">
        <v>349</v>
      </c>
      <c r="B44" s="361"/>
      <c r="C44" s="335">
        <v>1500</v>
      </c>
      <c r="D44" s="514">
        <v>1493</v>
      </c>
      <c r="E44" s="334">
        <v>3395</v>
      </c>
      <c r="F44" s="521">
        <v>2.27395</v>
      </c>
      <c r="G44" s="334">
        <v>1486</v>
      </c>
      <c r="H44" s="334">
        <v>1155</v>
      </c>
      <c r="I44" s="295" t="s">
        <v>373</v>
      </c>
      <c r="J44" s="295">
        <v>286</v>
      </c>
      <c r="K44" s="295">
        <v>45</v>
      </c>
      <c r="L44" s="337">
        <v>7</v>
      </c>
      <c r="M44" s="295">
        <v>7</v>
      </c>
    </row>
    <row r="45" spans="1:13" ht="12" customHeight="1">
      <c r="A45" s="357" t="s">
        <v>350</v>
      </c>
      <c r="B45" s="361"/>
      <c r="C45" s="335">
        <v>266</v>
      </c>
      <c r="D45" s="514">
        <v>266</v>
      </c>
      <c r="E45" s="334">
        <v>557</v>
      </c>
      <c r="F45" s="521">
        <v>2.09398</v>
      </c>
      <c r="G45" s="334">
        <v>264</v>
      </c>
      <c r="H45" s="334">
        <v>153</v>
      </c>
      <c r="I45" s="295">
        <v>83</v>
      </c>
      <c r="J45" s="295">
        <v>25</v>
      </c>
      <c r="K45" s="295">
        <v>3</v>
      </c>
      <c r="L45" s="337">
        <v>2</v>
      </c>
      <c r="M45" s="295" t="s">
        <v>679</v>
      </c>
    </row>
    <row r="46" spans="1:13" ht="12" customHeight="1">
      <c r="A46" s="357" t="s">
        <v>351</v>
      </c>
      <c r="B46" s="361"/>
      <c r="C46" s="335">
        <v>311</v>
      </c>
      <c r="D46" s="514">
        <v>311</v>
      </c>
      <c r="E46" s="334">
        <v>602</v>
      </c>
      <c r="F46" s="521">
        <v>1.93569</v>
      </c>
      <c r="G46" s="334">
        <v>311</v>
      </c>
      <c r="H46" s="334">
        <v>192</v>
      </c>
      <c r="I46" s="295" t="s">
        <v>679</v>
      </c>
      <c r="J46" s="295">
        <v>112</v>
      </c>
      <c r="K46" s="295">
        <v>7</v>
      </c>
      <c r="L46" s="337" t="s">
        <v>679</v>
      </c>
      <c r="M46" s="295" t="s">
        <v>679</v>
      </c>
    </row>
    <row r="47" spans="1:13" ht="12" customHeight="1">
      <c r="A47" s="357" t="s">
        <v>352</v>
      </c>
      <c r="B47" s="361"/>
      <c r="C47" s="335">
        <v>363</v>
      </c>
      <c r="D47" s="514">
        <v>363</v>
      </c>
      <c r="E47" s="334">
        <v>839</v>
      </c>
      <c r="F47" s="521">
        <v>2.31129</v>
      </c>
      <c r="G47" s="334">
        <v>360</v>
      </c>
      <c r="H47" s="334">
        <v>284</v>
      </c>
      <c r="I47" s="295" t="s">
        <v>679</v>
      </c>
      <c r="J47" s="295">
        <v>76</v>
      </c>
      <c r="K47" s="295" t="s">
        <v>679</v>
      </c>
      <c r="L47" s="337">
        <v>3</v>
      </c>
      <c r="M47" s="295" t="s">
        <v>679</v>
      </c>
    </row>
    <row r="48" spans="1:13" ht="12" customHeight="1">
      <c r="A48" s="357" t="s">
        <v>353</v>
      </c>
      <c r="B48" s="361"/>
      <c r="C48" s="335">
        <v>449</v>
      </c>
      <c r="D48" s="514">
        <v>448</v>
      </c>
      <c r="E48" s="334">
        <v>882</v>
      </c>
      <c r="F48" s="521">
        <v>1.96875</v>
      </c>
      <c r="G48" s="334">
        <v>442</v>
      </c>
      <c r="H48" s="334">
        <v>239</v>
      </c>
      <c r="I48" s="295">
        <v>14</v>
      </c>
      <c r="J48" s="295">
        <v>180</v>
      </c>
      <c r="K48" s="295">
        <v>9</v>
      </c>
      <c r="L48" s="337">
        <v>6</v>
      </c>
      <c r="M48" s="295">
        <v>1</v>
      </c>
    </row>
    <row r="49" spans="1:13" ht="12" customHeight="1">
      <c r="A49" s="359" t="s">
        <v>354</v>
      </c>
      <c r="B49" s="360"/>
      <c r="C49" s="326">
        <v>477</v>
      </c>
      <c r="D49" s="513">
        <v>476</v>
      </c>
      <c r="E49" s="325">
        <v>1027</v>
      </c>
      <c r="F49" s="520">
        <v>2.15756</v>
      </c>
      <c r="G49" s="325">
        <v>475</v>
      </c>
      <c r="H49" s="325">
        <v>303</v>
      </c>
      <c r="I49" s="303" t="s">
        <v>679</v>
      </c>
      <c r="J49" s="303">
        <v>163</v>
      </c>
      <c r="K49" s="303">
        <v>9</v>
      </c>
      <c r="L49" s="328">
        <v>1</v>
      </c>
      <c r="M49" s="303">
        <v>1</v>
      </c>
    </row>
    <row r="50" spans="1:13" ht="12" customHeight="1">
      <c r="A50" s="357" t="s">
        <v>355</v>
      </c>
      <c r="B50" s="361"/>
      <c r="C50" s="335">
        <v>323</v>
      </c>
      <c r="D50" s="514">
        <v>312</v>
      </c>
      <c r="E50" s="334">
        <v>635</v>
      </c>
      <c r="F50" s="521">
        <v>2.03526</v>
      </c>
      <c r="G50" s="334">
        <v>309</v>
      </c>
      <c r="H50" s="334">
        <v>190</v>
      </c>
      <c r="I50" s="295" t="s">
        <v>679</v>
      </c>
      <c r="J50" s="295">
        <v>109</v>
      </c>
      <c r="K50" s="295">
        <v>10</v>
      </c>
      <c r="L50" s="337">
        <v>3</v>
      </c>
      <c r="M50" s="295">
        <v>11</v>
      </c>
    </row>
    <row r="51" spans="1:13" ht="12" customHeight="1">
      <c r="A51" s="357" t="s">
        <v>356</v>
      </c>
      <c r="B51" s="361"/>
      <c r="C51" s="335">
        <v>1695</v>
      </c>
      <c r="D51" s="514">
        <v>1604</v>
      </c>
      <c r="E51" s="334">
        <v>3708</v>
      </c>
      <c r="F51" s="521">
        <v>2.31172</v>
      </c>
      <c r="G51" s="334">
        <v>1599</v>
      </c>
      <c r="H51" s="334">
        <v>987</v>
      </c>
      <c r="I51" s="295">
        <v>330</v>
      </c>
      <c r="J51" s="295">
        <v>246</v>
      </c>
      <c r="K51" s="295">
        <v>36</v>
      </c>
      <c r="L51" s="337">
        <v>5</v>
      </c>
      <c r="M51" s="295">
        <v>91</v>
      </c>
    </row>
    <row r="52" spans="1:13" ht="12" customHeight="1">
      <c r="A52" s="357" t="s">
        <v>357</v>
      </c>
      <c r="B52" s="361"/>
      <c r="C52" s="335">
        <v>1036</v>
      </c>
      <c r="D52" s="514">
        <v>1029</v>
      </c>
      <c r="E52" s="334">
        <v>2367</v>
      </c>
      <c r="F52" s="521">
        <v>2.30029</v>
      </c>
      <c r="G52" s="334">
        <v>1019</v>
      </c>
      <c r="H52" s="334">
        <v>708</v>
      </c>
      <c r="I52" s="295" t="s">
        <v>373</v>
      </c>
      <c r="J52" s="295">
        <v>294</v>
      </c>
      <c r="K52" s="295">
        <v>17</v>
      </c>
      <c r="L52" s="337">
        <v>10</v>
      </c>
      <c r="M52" s="295">
        <v>7</v>
      </c>
    </row>
    <row r="53" spans="1:13" ht="12" customHeight="1">
      <c r="A53" s="362" t="s">
        <v>358</v>
      </c>
      <c r="B53" s="363"/>
      <c r="C53" s="343">
        <v>848</v>
      </c>
      <c r="D53" s="516">
        <v>847</v>
      </c>
      <c r="E53" s="342">
        <v>2100</v>
      </c>
      <c r="F53" s="523">
        <v>2.47934</v>
      </c>
      <c r="G53" s="342">
        <v>843</v>
      </c>
      <c r="H53" s="342">
        <v>595</v>
      </c>
      <c r="I53" s="291" t="s">
        <v>373</v>
      </c>
      <c r="J53" s="291">
        <v>238</v>
      </c>
      <c r="K53" s="291">
        <v>10</v>
      </c>
      <c r="L53" s="345">
        <v>4</v>
      </c>
      <c r="M53" s="291">
        <v>1</v>
      </c>
    </row>
    <row r="54" spans="1:13" ht="12" customHeight="1">
      <c r="A54" s="357" t="s">
        <v>359</v>
      </c>
      <c r="B54" s="361"/>
      <c r="C54" s="335">
        <v>1182</v>
      </c>
      <c r="D54" s="514">
        <v>1100</v>
      </c>
      <c r="E54" s="334">
        <v>2568</v>
      </c>
      <c r="F54" s="521">
        <v>2.33455</v>
      </c>
      <c r="G54" s="334">
        <v>1087</v>
      </c>
      <c r="H54" s="334">
        <v>824</v>
      </c>
      <c r="I54" s="295" t="s">
        <v>679</v>
      </c>
      <c r="J54" s="295">
        <v>250</v>
      </c>
      <c r="K54" s="295">
        <v>13</v>
      </c>
      <c r="L54" s="337">
        <v>13</v>
      </c>
      <c r="M54" s="295">
        <v>82</v>
      </c>
    </row>
    <row r="55" spans="1:13" ht="12" customHeight="1">
      <c r="A55" s="357" t="s">
        <v>360</v>
      </c>
      <c r="B55" s="361"/>
      <c r="C55" s="335">
        <v>810</v>
      </c>
      <c r="D55" s="514">
        <v>809</v>
      </c>
      <c r="E55" s="334">
        <v>1893</v>
      </c>
      <c r="F55" s="521">
        <v>2.33993</v>
      </c>
      <c r="G55" s="334">
        <v>805</v>
      </c>
      <c r="H55" s="334">
        <v>687</v>
      </c>
      <c r="I55" s="295" t="s">
        <v>679</v>
      </c>
      <c r="J55" s="295">
        <v>111</v>
      </c>
      <c r="K55" s="295">
        <v>7</v>
      </c>
      <c r="L55" s="337">
        <v>4</v>
      </c>
      <c r="M55" s="295">
        <v>1</v>
      </c>
    </row>
    <row r="56" spans="1:13" ht="12" customHeight="1">
      <c r="A56" s="357" t="s">
        <v>361</v>
      </c>
      <c r="B56" s="361"/>
      <c r="C56" s="335">
        <v>970</v>
      </c>
      <c r="D56" s="514">
        <v>966</v>
      </c>
      <c r="E56" s="334">
        <v>2046</v>
      </c>
      <c r="F56" s="521">
        <v>2.11801</v>
      </c>
      <c r="G56" s="334">
        <v>958</v>
      </c>
      <c r="H56" s="334">
        <v>668</v>
      </c>
      <c r="I56" s="295" t="s">
        <v>679</v>
      </c>
      <c r="J56" s="295">
        <v>99</v>
      </c>
      <c r="K56" s="295">
        <v>191</v>
      </c>
      <c r="L56" s="337">
        <v>8</v>
      </c>
      <c r="M56" s="295">
        <v>4</v>
      </c>
    </row>
    <row r="57" spans="1:13" ht="12" customHeight="1">
      <c r="A57" s="357" t="s">
        <v>362</v>
      </c>
      <c r="B57" s="361"/>
      <c r="C57" s="335">
        <v>503</v>
      </c>
      <c r="D57" s="514">
        <v>459</v>
      </c>
      <c r="E57" s="334">
        <v>978</v>
      </c>
      <c r="F57" s="521">
        <v>2.13072</v>
      </c>
      <c r="G57" s="334">
        <v>456</v>
      </c>
      <c r="H57" s="334">
        <v>342</v>
      </c>
      <c r="I57" s="295" t="s">
        <v>679</v>
      </c>
      <c r="J57" s="295">
        <v>102</v>
      </c>
      <c r="K57" s="295">
        <v>12</v>
      </c>
      <c r="L57" s="337">
        <v>3</v>
      </c>
      <c r="M57" s="295">
        <v>44</v>
      </c>
    </row>
    <row r="58" spans="1:13" ht="12" customHeight="1">
      <c r="A58" s="357" t="s">
        <v>363</v>
      </c>
      <c r="B58" s="361"/>
      <c r="C58" s="335">
        <v>565</v>
      </c>
      <c r="D58" s="514">
        <v>565</v>
      </c>
      <c r="E58" s="334">
        <v>1456</v>
      </c>
      <c r="F58" s="521">
        <v>2.57699</v>
      </c>
      <c r="G58" s="334">
        <v>561</v>
      </c>
      <c r="H58" s="334">
        <v>530</v>
      </c>
      <c r="I58" s="295" t="s">
        <v>679</v>
      </c>
      <c r="J58" s="295">
        <v>27</v>
      </c>
      <c r="K58" s="295">
        <v>4</v>
      </c>
      <c r="L58" s="337">
        <v>4</v>
      </c>
      <c r="M58" s="295" t="s">
        <v>679</v>
      </c>
    </row>
    <row r="59" spans="1:13" ht="12" customHeight="1">
      <c r="A59" s="359" t="s">
        <v>364</v>
      </c>
      <c r="B59" s="360"/>
      <c r="C59" s="326">
        <v>515</v>
      </c>
      <c r="D59" s="513">
        <v>513</v>
      </c>
      <c r="E59" s="325">
        <v>1233</v>
      </c>
      <c r="F59" s="520">
        <v>2.40351</v>
      </c>
      <c r="G59" s="325">
        <v>509</v>
      </c>
      <c r="H59" s="325">
        <v>487</v>
      </c>
      <c r="I59" s="303" t="s">
        <v>679</v>
      </c>
      <c r="J59" s="303">
        <v>11</v>
      </c>
      <c r="K59" s="303">
        <v>11</v>
      </c>
      <c r="L59" s="328">
        <v>4</v>
      </c>
      <c r="M59" s="303">
        <v>2</v>
      </c>
    </row>
    <row r="60" spans="1:13" ht="12" customHeight="1">
      <c r="A60" s="357" t="s">
        <v>365</v>
      </c>
      <c r="B60" s="361"/>
      <c r="C60" s="335">
        <v>2098</v>
      </c>
      <c r="D60" s="514">
        <v>2094</v>
      </c>
      <c r="E60" s="334">
        <v>4425</v>
      </c>
      <c r="F60" s="521">
        <v>2.11318</v>
      </c>
      <c r="G60" s="334">
        <v>2073</v>
      </c>
      <c r="H60" s="334">
        <v>634</v>
      </c>
      <c r="I60" s="295">
        <v>1410</v>
      </c>
      <c r="J60" s="295">
        <v>25</v>
      </c>
      <c r="K60" s="295">
        <v>4</v>
      </c>
      <c r="L60" s="337">
        <v>21</v>
      </c>
      <c r="M60" s="295">
        <v>4</v>
      </c>
    </row>
    <row r="61" spans="1:13" ht="12" customHeight="1">
      <c r="A61" s="357" t="s">
        <v>366</v>
      </c>
      <c r="B61" s="361"/>
      <c r="C61" s="335">
        <v>1323</v>
      </c>
      <c r="D61" s="514">
        <v>1320</v>
      </c>
      <c r="E61" s="334">
        <v>2619</v>
      </c>
      <c r="F61" s="521">
        <v>1.98409</v>
      </c>
      <c r="G61" s="334">
        <v>1301</v>
      </c>
      <c r="H61" s="334">
        <v>576</v>
      </c>
      <c r="I61" s="295">
        <v>702</v>
      </c>
      <c r="J61" s="295">
        <v>19</v>
      </c>
      <c r="K61" s="295">
        <v>4</v>
      </c>
      <c r="L61" s="337">
        <v>19</v>
      </c>
      <c r="M61" s="295">
        <v>3</v>
      </c>
    </row>
    <row r="62" spans="1:13" ht="12" customHeight="1">
      <c r="A62" s="357" t="s">
        <v>367</v>
      </c>
      <c r="B62" s="361"/>
      <c r="C62" s="335">
        <v>654</v>
      </c>
      <c r="D62" s="514">
        <v>652</v>
      </c>
      <c r="E62" s="334">
        <v>1500</v>
      </c>
      <c r="F62" s="521">
        <v>2.30061</v>
      </c>
      <c r="G62" s="334">
        <v>649</v>
      </c>
      <c r="H62" s="334">
        <v>640</v>
      </c>
      <c r="I62" s="295" t="s">
        <v>679</v>
      </c>
      <c r="J62" s="295">
        <v>9</v>
      </c>
      <c r="K62" s="295" t="s">
        <v>679</v>
      </c>
      <c r="L62" s="337">
        <v>3</v>
      </c>
      <c r="M62" s="295">
        <v>2</v>
      </c>
    </row>
    <row r="63" spans="1:13" ht="12" customHeight="1">
      <c r="A63" s="362" t="s">
        <v>368</v>
      </c>
      <c r="B63" s="363"/>
      <c r="C63" s="343">
        <v>436</v>
      </c>
      <c r="D63" s="516">
        <v>433</v>
      </c>
      <c r="E63" s="342">
        <v>999</v>
      </c>
      <c r="F63" s="523">
        <v>2.30716</v>
      </c>
      <c r="G63" s="342">
        <v>430</v>
      </c>
      <c r="H63" s="342">
        <v>414</v>
      </c>
      <c r="I63" s="291" t="s">
        <v>679</v>
      </c>
      <c r="J63" s="291">
        <v>16</v>
      </c>
      <c r="K63" s="291" t="s">
        <v>679</v>
      </c>
      <c r="L63" s="345">
        <v>3</v>
      </c>
      <c r="M63" s="291">
        <v>3</v>
      </c>
    </row>
    <row r="64" spans="1:13" ht="12" customHeight="1">
      <c r="A64" s="357" t="s">
        <v>369</v>
      </c>
      <c r="B64" s="361"/>
      <c r="C64" s="335">
        <v>1139</v>
      </c>
      <c r="D64" s="514">
        <v>1136</v>
      </c>
      <c r="E64" s="334">
        <v>2247</v>
      </c>
      <c r="F64" s="521">
        <v>1.97799</v>
      </c>
      <c r="G64" s="334">
        <v>1134</v>
      </c>
      <c r="H64" s="334">
        <v>364</v>
      </c>
      <c r="I64" s="295">
        <v>745</v>
      </c>
      <c r="J64" s="295">
        <v>23</v>
      </c>
      <c r="K64" s="295">
        <v>2</v>
      </c>
      <c r="L64" s="337">
        <v>2</v>
      </c>
      <c r="M64" s="295">
        <v>3</v>
      </c>
    </row>
    <row r="65" spans="1:13" ht="12" customHeight="1">
      <c r="A65" s="357" t="s">
        <v>400</v>
      </c>
      <c r="B65" s="361"/>
      <c r="C65" s="335">
        <v>647</v>
      </c>
      <c r="D65" s="517">
        <v>641</v>
      </c>
      <c r="E65" s="472">
        <v>1209</v>
      </c>
      <c r="F65" s="524">
        <v>1.88612</v>
      </c>
      <c r="G65" s="472">
        <v>640</v>
      </c>
      <c r="H65" s="472">
        <v>622</v>
      </c>
      <c r="I65" s="295" t="s">
        <v>679</v>
      </c>
      <c r="J65" s="295">
        <v>18</v>
      </c>
      <c r="K65" s="295" t="s">
        <v>373</v>
      </c>
      <c r="L65" s="337">
        <v>1</v>
      </c>
      <c r="M65" s="295">
        <v>6</v>
      </c>
    </row>
    <row r="66" spans="1:13" ht="12" customHeight="1">
      <c r="A66" s="357" t="s">
        <v>401</v>
      </c>
      <c r="B66" s="361"/>
      <c r="C66" s="335">
        <v>340</v>
      </c>
      <c r="D66" s="517">
        <v>339</v>
      </c>
      <c r="E66" s="472">
        <v>1005</v>
      </c>
      <c r="F66" s="524">
        <v>2.9646</v>
      </c>
      <c r="G66" s="472">
        <v>338</v>
      </c>
      <c r="H66" s="472">
        <v>331</v>
      </c>
      <c r="I66" s="295" t="s">
        <v>679</v>
      </c>
      <c r="J66" s="295">
        <v>7</v>
      </c>
      <c r="K66" s="295" t="s">
        <v>373</v>
      </c>
      <c r="L66" s="337">
        <v>1</v>
      </c>
      <c r="M66" s="295">
        <v>1</v>
      </c>
    </row>
    <row r="67" spans="1:13" ht="12" customHeight="1">
      <c r="A67" s="364" t="s">
        <v>402</v>
      </c>
      <c r="B67" s="365"/>
      <c r="C67" s="307">
        <v>421</v>
      </c>
      <c r="D67" s="518">
        <v>421</v>
      </c>
      <c r="E67" s="351">
        <v>1288</v>
      </c>
      <c r="F67" s="525">
        <v>3.05938</v>
      </c>
      <c r="G67" s="662">
        <v>417</v>
      </c>
      <c r="H67" s="351">
        <v>413</v>
      </c>
      <c r="I67" s="307" t="s">
        <v>679</v>
      </c>
      <c r="J67" s="307">
        <v>1</v>
      </c>
      <c r="K67" s="307">
        <v>3</v>
      </c>
      <c r="L67" s="353">
        <v>4</v>
      </c>
      <c r="M67" s="307" t="s">
        <v>373</v>
      </c>
    </row>
  </sheetData>
  <sheetProtection/>
  <mergeCells count="8">
    <mergeCell ref="D5:D7"/>
    <mergeCell ref="C5:C7"/>
    <mergeCell ref="A5:B7"/>
    <mergeCell ref="M5:M7"/>
    <mergeCell ref="L6:L7"/>
    <mergeCell ref="G6:G7"/>
    <mergeCell ref="E6:E7"/>
    <mergeCell ref="F6:F7"/>
  </mergeCells>
  <hyperlinks>
    <hyperlink ref="A1" location="'目次 '!A1" display="目次へ移動"/>
  </hyperlinks>
  <printOptions/>
  <pageMargins left="0.5905511811023623" right="0.5905511811023623" top="0.7874015748031497" bottom="0.5905511811023623" header="0.5118110236220472" footer="0.31496062992125984"/>
  <pageSetup firstPageNumber="3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3.75390625" style="0" customWidth="1"/>
    <col min="3" max="3" width="0.875" style="0" customWidth="1"/>
    <col min="4" max="8" width="11.625" style="0" customWidth="1"/>
  </cols>
  <sheetData>
    <row r="1" ht="13.5">
      <c r="A1" s="1077" t="s">
        <v>1188</v>
      </c>
    </row>
    <row r="3" spans="1:8" ht="13.5">
      <c r="A3" s="669" t="s">
        <v>617</v>
      </c>
      <c r="B3" s="9"/>
      <c r="C3" s="9"/>
      <c r="D3" s="9"/>
      <c r="E3" s="9"/>
      <c r="F3" s="9"/>
      <c r="G3" s="9"/>
      <c r="H3" s="9"/>
    </row>
    <row r="4" spans="1:8" ht="6" customHeight="1">
      <c r="A4" s="9"/>
      <c r="B4" s="9"/>
      <c r="C4" s="9"/>
      <c r="D4" s="9"/>
      <c r="E4" s="9"/>
      <c r="F4" s="9"/>
      <c r="G4" s="9"/>
      <c r="H4" s="9"/>
    </row>
    <row r="5" spans="1:9" ht="30" customHeight="1">
      <c r="A5" s="1091" t="s">
        <v>618</v>
      </c>
      <c r="B5" s="1091"/>
      <c r="C5" s="1092"/>
      <c r="D5" s="990" t="s">
        <v>619</v>
      </c>
      <c r="E5" s="990" t="s">
        <v>620</v>
      </c>
      <c r="F5" s="988" t="s">
        <v>632</v>
      </c>
      <c r="G5" s="990" t="s">
        <v>875</v>
      </c>
      <c r="H5" s="989" t="s">
        <v>879</v>
      </c>
      <c r="I5" s="70"/>
    </row>
    <row r="6" spans="1:9" ht="30" customHeight="1">
      <c r="A6" s="1093"/>
      <c r="B6" s="1093"/>
      <c r="C6" s="1094"/>
      <c r="D6" s="991">
        <v>83834</v>
      </c>
      <c r="E6" s="992">
        <v>90590</v>
      </c>
      <c r="F6" s="992">
        <v>93238</v>
      </c>
      <c r="G6" s="992">
        <v>95350</v>
      </c>
      <c r="H6" s="993">
        <f>1!C31</f>
        <v>93922</v>
      </c>
      <c r="I6" s="70"/>
    </row>
    <row r="7" spans="1:9" ht="7.5" customHeight="1">
      <c r="A7" s="994"/>
      <c r="B7" s="995"/>
      <c r="C7" s="994"/>
      <c r="D7" s="996"/>
      <c r="E7" s="997"/>
      <c r="F7" s="997"/>
      <c r="G7" s="997"/>
      <c r="H7" s="998"/>
      <c r="I7" s="70"/>
    </row>
    <row r="8" spans="1:9" ht="13.5" customHeight="1">
      <c r="A8" s="1095" t="s">
        <v>621</v>
      </c>
      <c r="B8" s="1000" t="s">
        <v>622</v>
      </c>
      <c r="C8" s="1001"/>
      <c r="D8" s="1002">
        <v>10575</v>
      </c>
      <c r="E8" s="1003">
        <v>11727</v>
      </c>
      <c r="F8" s="1003">
        <v>12635</v>
      </c>
      <c r="G8" s="1004">
        <v>12518</v>
      </c>
      <c r="H8" s="1005">
        <v>11455</v>
      </c>
      <c r="I8" s="70"/>
    </row>
    <row r="9" spans="1:9" ht="13.5" customHeight="1">
      <c r="A9" s="1095"/>
      <c r="B9" s="1000" t="s">
        <v>623</v>
      </c>
      <c r="C9" s="1001"/>
      <c r="D9" s="1006">
        <v>12.6</v>
      </c>
      <c r="E9" s="1007">
        <v>12.9</v>
      </c>
      <c r="F9" s="1007">
        <v>13.551341727621786</v>
      </c>
      <c r="G9" s="1007">
        <f>G8/G6*100</f>
        <v>13.128474042999475</v>
      </c>
      <c r="H9" s="1008">
        <f>H8/H6*100</f>
        <v>12.196290538957859</v>
      </c>
      <c r="I9" s="70"/>
    </row>
    <row r="10" spans="1:12" ht="13.5" customHeight="1">
      <c r="A10" s="1095"/>
      <c r="B10" s="1009" t="s">
        <v>624</v>
      </c>
      <c r="C10" s="1010"/>
      <c r="D10" s="1006">
        <v>18.3</v>
      </c>
      <c r="E10" s="1007">
        <v>19.448406248963483</v>
      </c>
      <c r="F10" s="1007">
        <v>21.48078884733084</v>
      </c>
      <c r="G10" s="1007">
        <f>G8/G13*100</f>
        <v>22.301799394263316</v>
      </c>
      <c r="H10" s="1008">
        <f>H8/H13*100</f>
        <v>21.617694238426843</v>
      </c>
      <c r="I10" s="70"/>
      <c r="L10" s="70"/>
    </row>
    <row r="11" spans="1:9" ht="7.5" customHeight="1">
      <c r="A11" s="999"/>
      <c r="B11" s="1009"/>
      <c r="C11" s="1010"/>
      <c r="D11" s="1006"/>
      <c r="E11" s="1007"/>
      <c r="F11" s="1007"/>
      <c r="G11" s="1007"/>
      <c r="H11" s="1008"/>
      <c r="I11" s="70"/>
    </row>
    <row r="12" spans="1:9" ht="7.5" customHeight="1">
      <c r="A12" s="1011"/>
      <c r="B12" s="1012"/>
      <c r="C12" s="1013"/>
      <c r="D12" s="1014"/>
      <c r="E12" s="1015"/>
      <c r="F12" s="1015"/>
      <c r="G12" s="1015"/>
      <c r="H12" s="1016"/>
      <c r="I12" s="70"/>
    </row>
    <row r="13" spans="1:9" ht="13.5">
      <c r="A13" s="1095" t="s">
        <v>625</v>
      </c>
      <c r="B13" s="1009" t="s">
        <v>622</v>
      </c>
      <c r="C13" s="1010"/>
      <c r="D13" s="1002">
        <v>57686</v>
      </c>
      <c r="E13" s="1003">
        <v>60298</v>
      </c>
      <c r="F13" s="1003">
        <v>58820</v>
      </c>
      <c r="G13" s="1003">
        <v>56130</v>
      </c>
      <c r="H13" s="1017">
        <v>52989</v>
      </c>
      <c r="I13" s="70"/>
    </row>
    <row r="14" spans="1:9" ht="13.5" customHeight="1">
      <c r="A14" s="1095"/>
      <c r="B14" s="1009" t="s">
        <v>623</v>
      </c>
      <c r="C14" s="1010"/>
      <c r="D14" s="1006">
        <v>68.8</v>
      </c>
      <c r="E14" s="1007">
        <v>66.6</v>
      </c>
      <c r="F14" s="1007">
        <v>63.08586627769793</v>
      </c>
      <c r="G14" s="1007">
        <f>G13/G6*100</f>
        <v>58.867330886208705</v>
      </c>
      <c r="H14" s="1008">
        <f>H13/H6*100</f>
        <v>56.41809160792999</v>
      </c>
      <c r="I14" s="70"/>
    </row>
    <row r="15" spans="1:9" ht="13.5" customHeight="1">
      <c r="A15" s="1095"/>
      <c r="B15" s="1009" t="s">
        <v>626</v>
      </c>
      <c r="C15" s="1010"/>
      <c r="D15" s="1006">
        <v>45.1</v>
      </c>
      <c r="E15" s="1007">
        <v>50</v>
      </c>
      <c r="F15" s="1007">
        <v>58.15198911934716</v>
      </c>
      <c r="G15" s="1007">
        <f>(G8+G18)/G13*100</f>
        <v>68.52128986281846</v>
      </c>
      <c r="H15" s="1008">
        <f>(H8+H18)/H13*100</f>
        <v>73.80588424012531</v>
      </c>
      <c r="I15" s="70"/>
    </row>
    <row r="16" spans="1:9" ht="7.5" customHeight="1">
      <c r="A16" s="999"/>
      <c r="B16" s="1009"/>
      <c r="C16" s="1010"/>
      <c r="D16" s="1006"/>
      <c r="E16" s="1007"/>
      <c r="F16" s="1007"/>
      <c r="G16" s="1007"/>
      <c r="H16" s="1008"/>
      <c r="I16" s="70"/>
    </row>
    <row r="17" spans="1:9" ht="7.5" customHeight="1">
      <c r="A17" s="1011"/>
      <c r="B17" s="1012"/>
      <c r="C17" s="1013"/>
      <c r="D17" s="1014"/>
      <c r="E17" s="1015"/>
      <c r="F17" s="1015"/>
      <c r="G17" s="1015"/>
      <c r="H17" s="1016"/>
      <c r="I17" s="70"/>
    </row>
    <row r="18" spans="1:10" ht="13.5" customHeight="1">
      <c r="A18" s="1095" t="s">
        <v>627</v>
      </c>
      <c r="B18" s="1009" t="s">
        <v>622</v>
      </c>
      <c r="C18" s="1010"/>
      <c r="D18" s="1002">
        <v>15427</v>
      </c>
      <c r="E18" s="1003">
        <v>18422</v>
      </c>
      <c r="F18" s="1003">
        <v>21570</v>
      </c>
      <c r="G18" s="1003">
        <v>25943</v>
      </c>
      <c r="H18" s="1017">
        <v>27654</v>
      </c>
      <c r="I18" s="919"/>
      <c r="J18" s="552"/>
    </row>
    <row r="19" spans="1:9" ht="13.5" customHeight="1">
      <c r="A19" s="1095"/>
      <c r="B19" s="1009" t="s">
        <v>623</v>
      </c>
      <c r="C19" s="1010"/>
      <c r="D19" s="1006">
        <v>18.4</v>
      </c>
      <c r="E19" s="1007">
        <v>20.3</v>
      </c>
      <c r="F19" s="1007">
        <v>23.13434436603102</v>
      </c>
      <c r="G19" s="1007">
        <f>G18/G6*100</f>
        <v>27.208180388044052</v>
      </c>
      <c r="H19" s="1008">
        <f>H18/H6*100</f>
        <v>29.443580843678795</v>
      </c>
      <c r="I19" s="70"/>
    </row>
    <row r="20" spans="1:9" ht="13.5" customHeight="1">
      <c r="A20" s="1095"/>
      <c r="B20" s="1009" t="s">
        <v>628</v>
      </c>
      <c r="C20" s="1010"/>
      <c r="D20" s="1006">
        <v>26.7</v>
      </c>
      <c r="E20" s="1007">
        <v>30.55159375103652</v>
      </c>
      <c r="F20" s="1007">
        <v>36.67120027201632</v>
      </c>
      <c r="G20" s="1007">
        <f>G18/G13*100</f>
        <v>46.21949046855514</v>
      </c>
      <c r="H20" s="1008">
        <f>H18/H13*100</f>
        <v>52.188190001698466</v>
      </c>
      <c r="I20" s="70"/>
    </row>
    <row r="21" spans="1:9" ht="13.5" customHeight="1">
      <c r="A21" s="1095"/>
      <c r="B21" s="1009" t="s">
        <v>629</v>
      </c>
      <c r="C21" s="1010"/>
      <c r="D21" s="1006">
        <v>145.9</v>
      </c>
      <c r="E21" s="1007">
        <v>157.0904749722862</v>
      </c>
      <c r="F21" s="1007">
        <v>170.7162643450732</v>
      </c>
      <c r="G21" s="1007">
        <f>G18/G8*100</f>
        <v>207.2455663844065</v>
      </c>
      <c r="H21" s="1008">
        <f>H18/H8*100</f>
        <v>241.41422959406373</v>
      </c>
      <c r="I21" s="70"/>
    </row>
    <row r="22" spans="1:9" ht="7.5" customHeight="1">
      <c r="A22" s="999"/>
      <c r="B22" s="1009"/>
      <c r="C22" s="1010"/>
      <c r="D22" s="1006"/>
      <c r="E22" s="1007"/>
      <c r="F22" s="1007"/>
      <c r="G22" s="1007"/>
      <c r="H22" s="1008"/>
      <c r="I22" s="70"/>
    </row>
    <row r="23" spans="1:9" ht="22.5" customHeight="1">
      <c r="A23" s="1018" t="s">
        <v>630</v>
      </c>
      <c r="B23" s="1019" t="s">
        <v>631</v>
      </c>
      <c r="C23" s="1020"/>
      <c r="D23" s="1021">
        <v>146</v>
      </c>
      <c r="E23" s="1022">
        <v>143</v>
      </c>
      <c r="F23" s="1022">
        <v>213</v>
      </c>
      <c r="G23" s="1023">
        <v>759</v>
      </c>
      <c r="H23" s="1024">
        <v>1824</v>
      </c>
      <c r="I23" s="70"/>
    </row>
  </sheetData>
  <sheetProtection/>
  <mergeCells count="4">
    <mergeCell ref="A5:C6"/>
    <mergeCell ref="A8:A10"/>
    <mergeCell ref="A13:A15"/>
    <mergeCell ref="A18:A21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67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9.625" style="379" customWidth="1"/>
    <col min="2" max="2" width="0.875" style="379" customWidth="1"/>
    <col min="3" max="14" width="7.125" style="378" customWidth="1"/>
    <col min="15" max="16384" width="9.00390625" style="378" customWidth="1"/>
  </cols>
  <sheetData>
    <row r="1" spans="1:15" s="369" customFormat="1" ht="15" customHeight="1" hidden="1">
      <c r="A1" s="368" t="s">
        <v>511</v>
      </c>
      <c r="O1" s="370"/>
    </row>
    <row r="2" spans="1:15" s="369" customFormat="1" ht="15" customHeight="1">
      <c r="A2" s="1077" t="s">
        <v>1188</v>
      </c>
      <c r="O2" s="370"/>
    </row>
    <row r="3" spans="1:15" s="369" customFormat="1" ht="15" customHeight="1">
      <c r="A3" s="368"/>
      <c r="O3" s="370"/>
    </row>
    <row r="4" spans="1:2" ht="13.5">
      <c r="A4" s="663" t="s">
        <v>1082</v>
      </c>
      <c r="B4" s="377"/>
    </row>
    <row r="5" ht="6" customHeight="1"/>
    <row r="6" spans="1:14" s="380" customFormat="1" ht="14.25" customHeight="1">
      <c r="A6" s="1294" t="s">
        <v>512</v>
      </c>
      <c r="B6" s="1295"/>
      <c r="C6" s="1293" t="s">
        <v>987</v>
      </c>
      <c r="D6" s="1120" t="s">
        <v>818</v>
      </c>
      <c r="E6" s="1299"/>
      <c r="F6" s="1300"/>
      <c r="G6" s="1120" t="s">
        <v>647</v>
      </c>
      <c r="H6" s="1299"/>
      <c r="I6" s="1299"/>
      <c r="J6" s="1300"/>
      <c r="K6" s="1120" t="s">
        <v>648</v>
      </c>
      <c r="L6" s="1299"/>
      <c r="M6" s="1299"/>
      <c r="N6" s="1299"/>
    </row>
    <row r="7" spans="1:14" s="381" customFormat="1" ht="31.5">
      <c r="A7" s="1296"/>
      <c r="B7" s="1297"/>
      <c r="C7" s="1257"/>
      <c r="D7" s="74" t="s">
        <v>513</v>
      </c>
      <c r="E7" s="74" t="s">
        <v>514</v>
      </c>
      <c r="F7" s="374" t="s">
        <v>988</v>
      </c>
      <c r="G7" s="374" t="s">
        <v>989</v>
      </c>
      <c r="H7" s="74" t="s">
        <v>513</v>
      </c>
      <c r="I7" s="74" t="s">
        <v>514</v>
      </c>
      <c r="J7" s="374" t="s">
        <v>988</v>
      </c>
      <c r="K7" s="374" t="s">
        <v>989</v>
      </c>
      <c r="L7" s="74" t="s">
        <v>513</v>
      </c>
      <c r="M7" s="374" t="s">
        <v>514</v>
      </c>
      <c r="N7" s="374" t="s">
        <v>990</v>
      </c>
    </row>
    <row r="8" spans="1:14" ht="12" customHeight="1">
      <c r="A8" s="382" t="s">
        <v>795</v>
      </c>
      <c r="B8" s="383"/>
      <c r="C8" s="862">
        <f aca="true" t="shared" si="0" ref="C8:N8">SUM(C9:C67)</f>
        <v>80643</v>
      </c>
      <c r="D8" s="384">
        <f t="shared" si="0"/>
        <v>38467</v>
      </c>
      <c r="E8" s="384">
        <f t="shared" si="0"/>
        <v>28520</v>
      </c>
      <c r="F8" s="870">
        <f t="shared" si="0"/>
        <v>13656</v>
      </c>
      <c r="G8" s="384">
        <f t="shared" si="0"/>
        <v>35424</v>
      </c>
      <c r="H8" s="384">
        <f t="shared" si="0"/>
        <v>20208</v>
      </c>
      <c r="I8" s="384">
        <f t="shared" si="0"/>
        <v>8997</v>
      </c>
      <c r="J8" s="870">
        <f t="shared" si="0"/>
        <v>6219</v>
      </c>
      <c r="K8" s="384">
        <f t="shared" si="0"/>
        <v>45219</v>
      </c>
      <c r="L8" s="384">
        <f t="shared" si="0"/>
        <v>18259</v>
      </c>
      <c r="M8" s="384">
        <f t="shared" si="0"/>
        <v>19523</v>
      </c>
      <c r="N8" s="384">
        <f t="shared" si="0"/>
        <v>7437</v>
      </c>
    </row>
    <row r="9" spans="1:14" ht="12" customHeight="1">
      <c r="A9" s="386" t="s">
        <v>314</v>
      </c>
      <c r="B9" s="387"/>
      <c r="C9" s="304">
        <v>357</v>
      </c>
      <c r="D9" s="388">
        <v>173</v>
      </c>
      <c r="E9" s="304">
        <v>123</v>
      </c>
      <c r="F9" s="389">
        <v>61</v>
      </c>
      <c r="G9" s="388">
        <v>146</v>
      </c>
      <c r="H9" s="304">
        <v>82</v>
      </c>
      <c r="I9" s="304">
        <v>41</v>
      </c>
      <c r="J9" s="389">
        <v>23</v>
      </c>
      <c r="K9" s="388">
        <v>211</v>
      </c>
      <c r="L9" s="304">
        <v>91</v>
      </c>
      <c r="M9" s="304">
        <v>82</v>
      </c>
      <c r="N9" s="304">
        <v>38</v>
      </c>
    </row>
    <row r="10" spans="1:14" ht="12" customHeight="1">
      <c r="A10" s="382" t="s">
        <v>315</v>
      </c>
      <c r="B10" s="383"/>
      <c r="C10" s="296">
        <v>433</v>
      </c>
      <c r="D10" s="390">
        <v>183</v>
      </c>
      <c r="E10" s="296">
        <v>146</v>
      </c>
      <c r="F10" s="391">
        <v>104</v>
      </c>
      <c r="G10" s="390">
        <v>195</v>
      </c>
      <c r="H10" s="296">
        <v>98</v>
      </c>
      <c r="I10" s="296">
        <v>48</v>
      </c>
      <c r="J10" s="391">
        <v>49</v>
      </c>
      <c r="K10" s="390">
        <v>238</v>
      </c>
      <c r="L10" s="296">
        <v>85</v>
      </c>
      <c r="M10" s="296">
        <v>98</v>
      </c>
      <c r="N10" s="296">
        <v>55</v>
      </c>
    </row>
    <row r="11" spans="1:14" ht="12" customHeight="1">
      <c r="A11" s="382" t="s">
        <v>316</v>
      </c>
      <c r="B11" s="383"/>
      <c r="C11" s="296">
        <v>611</v>
      </c>
      <c r="D11" s="390">
        <v>252</v>
      </c>
      <c r="E11" s="296">
        <v>232</v>
      </c>
      <c r="F11" s="391">
        <v>127</v>
      </c>
      <c r="G11" s="390">
        <v>266</v>
      </c>
      <c r="H11" s="296">
        <v>140</v>
      </c>
      <c r="I11" s="296">
        <v>78</v>
      </c>
      <c r="J11" s="391">
        <v>48</v>
      </c>
      <c r="K11" s="390">
        <v>345</v>
      </c>
      <c r="L11" s="296">
        <v>112</v>
      </c>
      <c r="M11" s="296">
        <v>154</v>
      </c>
      <c r="N11" s="296">
        <v>79</v>
      </c>
    </row>
    <row r="12" spans="1:14" ht="12" customHeight="1">
      <c r="A12" s="382" t="s">
        <v>317</v>
      </c>
      <c r="B12" s="383"/>
      <c r="C12" s="296">
        <v>545</v>
      </c>
      <c r="D12" s="390">
        <v>217</v>
      </c>
      <c r="E12" s="296">
        <v>202</v>
      </c>
      <c r="F12" s="391">
        <v>126</v>
      </c>
      <c r="G12" s="390">
        <v>239</v>
      </c>
      <c r="H12" s="296">
        <v>126</v>
      </c>
      <c r="I12" s="296">
        <v>56</v>
      </c>
      <c r="J12" s="391">
        <v>57</v>
      </c>
      <c r="K12" s="390">
        <v>306</v>
      </c>
      <c r="L12" s="296">
        <v>91</v>
      </c>
      <c r="M12" s="296">
        <v>146</v>
      </c>
      <c r="N12" s="296">
        <v>69</v>
      </c>
    </row>
    <row r="13" spans="1:14" ht="12" customHeight="1">
      <c r="A13" s="392" t="s">
        <v>318</v>
      </c>
      <c r="B13" s="393"/>
      <c r="C13" s="292" t="s">
        <v>679</v>
      </c>
      <c r="D13" s="394" t="s">
        <v>679</v>
      </c>
      <c r="E13" s="292" t="s">
        <v>679</v>
      </c>
      <c r="F13" s="395" t="s">
        <v>679</v>
      </c>
      <c r="G13" s="394" t="s">
        <v>679</v>
      </c>
      <c r="H13" s="292" t="s">
        <v>679</v>
      </c>
      <c r="I13" s="292" t="s">
        <v>679</v>
      </c>
      <c r="J13" s="395" t="s">
        <v>679</v>
      </c>
      <c r="K13" s="394" t="s">
        <v>679</v>
      </c>
      <c r="L13" s="292" t="s">
        <v>679</v>
      </c>
      <c r="M13" s="292" t="s">
        <v>679</v>
      </c>
      <c r="N13" s="292" t="s">
        <v>679</v>
      </c>
    </row>
    <row r="14" spans="1:14" ht="12" customHeight="1">
      <c r="A14" s="382" t="s">
        <v>319</v>
      </c>
      <c r="B14" s="383"/>
      <c r="C14" s="296">
        <v>5696</v>
      </c>
      <c r="D14" s="390">
        <v>2745</v>
      </c>
      <c r="E14" s="296">
        <v>2008</v>
      </c>
      <c r="F14" s="391">
        <v>943</v>
      </c>
      <c r="G14" s="390">
        <v>2520</v>
      </c>
      <c r="H14" s="296">
        <v>1469</v>
      </c>
      <c r="I14" s="296">
        <v>632</v>
      </c>
      <c r="J14" s="391">
        <v>419</v>
      </c>
      <c r="K14" s="390">
        <v>3176</v>
      </c>
      <c r="L14" s="296">
        <v>1276</v>
      </c>
      <c r="M14" s="296">
        <v>1376</v>
      </c>
      <c r="N14" s="296">
        <v>524</v>
      </c>
    </row>
    <row r="15" spans="1:14" ht="12" customHeight="1">
      <c r="A15" s="382" t="s">
        <v>320</v>
      </c>
      <c r="B15" s="383"/>
      <c r="C15" s="296">
        <v>1590</v>
      </c>
      <c r="D15" s="390">
        <v>732</v>
      </c>
      <c r="E15" s="296">
        <v>561</v>
      </c>
      <c r="F15" s="391">
        <v>297</v>
      </c>
      <c r="G15" s="390">
        <v>712</v>
      </c>
      <c r="H15" s="296">
        <v>416</v>
      </c>
      <c r="I15" s="296">
        <v>174</v>
      </c>
      <c r="J15" s="391">
        <v>122</v>
      </c>
      <c r="K15" s="390">
        <v>878</v>
      </c>
      <c r="L15" s="296">
        <v>316</v>
      </c>
      <c r="M15" s="296">
        <v>387</v>
      </c>
      <c r="N15" s="296">
        <v>175</v>
      </c>
    </row>
    <row r="16" spans="1:14" ht="12" customHeight="1">
      <c r="A16" s="382" t="s">
        <v>321</v>
      </c>
      <c r="B16" s="383"/>
      <c r="C16" s="296">
        <v>1154</v>
      </c>
      <c r="D16" s="390">
        <v>545</v>
      </c>
      <c r="E16" s="296">
        <v>408</v>
      </c>
      <c r="F16" s="391">
        <v>201</v>
      </c>
      <c r="G16" s="390">
        <v>509</v>
      </c>
      <c r="H16" s="296">
        <v>302</v>
      </c>
      <c r="I16" s="296">
        <v>115</v>
      </c>
      <c r="J16" s="391">
        <v>92</v>
      </c>
      <c r="K16" s="390">
        <v>645</v>
      </c>
      <c r="L16" s="296">
        <v>243</v>
      </c>
      <c r="M16" s="296">
        <v>293</v>
      </c>
      <c r="N16" s="296">
        <v>109</v>
      </c>
    </row>
    <row r="17" spans="1:14" ht="12" customHeight="1">
      <c r="A17" s="382" t="s">
        <v>322</v>
      </c>
      <c r="B17" s="383"/>
      <c r="C17" s="296">
        <v>2759</v>
      </c>
      <c r="D17" s="390">
        <v>1251</v>
      </c>
      <c r="E17" s="296">
        <v>1083</v>
      </c>
      <c r="F17" s="391">
        <v>425</v>
      </c>
      <c r="G17" s="390">
        <v>1203</v>
      </c>
      <c r="H17" s="296">
        <v>700</v>
      </c>
      <c r="I17" s="296">
        <v>310</v>
      </c>
      <c r="J17" s="391">
        <v>193</v>
      </c>
      <c r="K17" s="390">
        <v>1556</v>
      </c>
      <c r="L17" s="296">
        <v>551</v>
      </c>
      <c r="M17" s="296">
        <v>773</v>
      </c>
      <c r="N17" s="296">
        <v>232</v>
      </c>
    </row>
    <row r="18" spans="1:14" ht="12" customHeight="1">
      <c r="A18" s="382" t="s">
        <v>323</v>
      </c>
      <c r="B18" s="383"/>
      <c r="C18" s="296">
        <v>1977</v>
      </c>
      <c r="D18" s="390">
        <v>953</v>
      </c>
      <c r="E18" s="296">
        <v>668</v>
      </c>
      <c r="F18" s="391">
        <v>356</v>
      </c>
      <c r="G18" s="390">
        <v>841</v>
      </c>
      <c r="H18" s="296">
        <v>480</v>
      </c>
      <c r="I18" s="296">
        <v>199</v>
      </c>
      <c r="J18" s="391">
        <v>162</v>
      </c>
      <c r="K18" s="390">
        <v>1136</v>
      </c>
      <c r="L18" s="296">
        <v>473</v>
      </c>
      <c r="M18" s="296">
        <v>469</v>
      </c>
      <c r="N18" s="296">
        <v>194</v>
      </c>
    </row>
    <row r="19" spans="1:14" ht="12" customHeight="1">
      <c r="A19" s="386" t="s">
        <v>324</v>
      </c>
      <c r="B19" s="387"/>
      <c r="C19" s="304">
        <v>1721</v>
      </c>
      <c r="D19" s="388">
        <v>795</v>
      </c>
      <c r="E19" s="304">
        <v>560</v>
      </c>
      <c r="F19" s="389">
        <v>366</v>
      </c>
      <c r="G19" s="388">
        <v>753</v>
      </c>
      <c r="H19" s="304">
        <v>427</v>
      </c>
      <c r="I19" s="304">
        <v>169</v>
      </c>
      <c r="J19" s="389">
        <v>157</v>
      </c>
      <c r="K19" s="388">
        <v>968</v>
      </c>
      <c r="L19" s="304">
        <v>368</v>
      </c>
      <c r="M19" s="304">
        <v>391</v>
      </c>
      <c r="N19" s="304">
        <v>209</v>
      </c>
    </row>
    <row r="20" spans="1:14" ht="12" customHeight="1">
      <c r="A20" s="382" t="s">
        <v>325</v>
      </c>
      <c r="B20" s="383"/>
      <c r="C20" s="296">
        <v>1067</v>
      </c>
      <c r="D20" s="390">
        <v>502</v>
      </c>
      <c r="E20" s="296">
        <v>358</v>
      </c>
      <c r="F20" s="391">
        <v>207</v>
      </c>
      <c r="G20" s="390">
        <v>449</v>
      </c>
      <c r="H20" s="296">
        <v>246</v>
      </c>
      <c r="I20" s="296">
        <v>108</v>
      </c>
      <c r="J20" s="391">
        <v>95</v>
      </c>
      <c r="K20" s="390">
        <v>618</v>
      </c>
      <c r="L20" s="296">
        <v>256</v>
      </c>
      <c r="M20" s="296">
        <v>250</v>
      </c>
      <c r="N20" s="296">
        <v>112</v>
      </c>
    </row>
    <row r="21" spans="1:14" ht="12" customHeight="1">
      <c r="A21" s="382" t="s">
        <v>326</v>
      </c>
      <c r="B21" s="383"/>
      <c r="C21" s="296">
        <v>1748</v>
      </c>
      <c r="D21" s="390">
        <v>880</v>
      </c>
      <c r="E21" s="296">
        <v>568</v>
      </c>
      <c r="F21" s="391">
        <v>300</v>
      </c>
      <c r="G21" s="390">
        <v>781</v>
      </c>
      <c r="H21" s="296">
        <v>477</v>
      </c>
      <c r="I21" s="296">
        <v>163</v>
      </c>
      <c r="J21" s="391">
        <v>141</v>
      </c>
      <c r="K21" s="390">
        <v>967</v>
      </c>
      <c r="L21" s="296">
        <v>403</v>
      </c>
      <c r="M21" s="296">
        <v>405</v>
      </c>
      <c r="N21" s="296">
        <v>159</v>
      </c>
    </row>
    <row r="22" spans="1:14" ht="12" customHeight="1">
      <c r="A22" s="382" t="s">
        <v>327</v>
      </c>
      <c r="B22" s="383"/>
      <c r="C22" s="296">
        <v>3963</v>
      </c>
      <c r="D22" s="390">
        <v>1868</v>
      </c>
      <c r="E22" s="296">
        <v>1448</v>
      </c>
      <c r="F22" s="391">
        <v>647</v>
      </c>
      <c r="G22" s="390">
        <v>1742</v>
      </c>
      <c r="H22" s="296">
        <v>1032</v>
      </c>
      <c r="I22" s="296">
        <v>419</v>
      </c>
      <c r="J22" s="391">
        <v>291</v>
      </c>
      <c r="K22" s="390">
        <v>2221</v>
      </c>
      <c r="L22" s="296">
        <v>836</v>
      </c>
      <c r="M22" s="296">
        <v>1029</v>
      </c>
      <c r="N22" s="296">
        <v>356</v>
      </c>
    </row>
    <row r="23" spans="1:14" ht="12" customHeight="1">
      <c r="A23" s="392" t="s">
        <v>328</v>
      </c>
      <c r="B23" s="393"/>
      <c r="C23" s="292">
        <v>1254</v>
      </c>
      <c r="D23" s="394">
        <v>612</v>
      </c>
      <c r="E23" s="292">
        <v>439</v>
      </c>
      <c r="F23" s="395">
        <v>203</v>
      </c>
      <c r="G23" s="394">
        <v>530</v>
      </c>
      <c r="H23" s="292">
        <v>310</v>
      </c>
      <c r="I23" s="292">
        <v>134</v>
      </c>
      <c r="J23" s="395">
        <v>86</v>
      </c>
      <c r="K23" s="394">
        <v>724</v>
      </c>
      <c r="L23" s="292">
        <v>302</v>
      </c>
      <c r="M23" s="292">
        <v>305</v>
      </c>
      <c r="N23" s="292">
        <v>117</v>
      </c>
    </row>
    <row r="24" spans="1:14" ht="12" customHeight="1">
      <c r="A24" s="382" t="s">
        <v>329</v>
      </c>
      <c r="B24" s="383"/>
      <c r="C24" s="296">
        <v>1978</v>
      </c>
      <c r="D24" s="390">
        <v>904</v>
      </c>
      <c r="E24" s="296">
        <v>698</v>
      </c>
      <c r="F24" s="391">
        <v>376</v>
      </c>
      <c r="G24" s="390">
        <v>840</v>
      </c>
      <c r="H24" s="296">
        <v>457</v>
      </c>
      <c r="I24" s="296">
        <v>218</v>
      </c>
      <c r="J24" s="391">
        <v>165</v>
      </c>
      <c r="K24" s="390">
        <v>1138</v>
      </c>
      <c r="L24" s="296">
        <v>447</v>
      </c>
      <c r="M24" s="296">
        <v>480</v>
      </c>
      <c r="N24" s="296">
        <v>211</v>
      </c>
    </row>
    <row r="25" spans="1:14" ht="12" customHeight="1">
      <c r="A25" s="382" t="s">
        <v>330</v>
      </c>
      <c r="B25" s="383"/>
      <c r="C25" s="296">
        <v>704</v>
      </c>
      <c r="D25" s="390">
        <v>341</v>
      </c>
      <c r="E25" s="296">
        <v>248</v>
      </c>
      <c r="F25" s="391">
        <v>115</v>
      </c>
      <c r="G25" s="390">
        <v>299</v>
      </c>
      <c r="H25" s="296">
        <v>178</v>
      </c>
      <c r="I25" s="296">
        <v>74</v>
      </c>
      <c r="J25" s="391">
        <v>47</v>
      </c>
      <c r="K25" s="390">
        <v>405</v>
      </c>
      <c r="L25" s="296">
        <v>163</v>
      </c>
      <c r="M25" s="296">
        <v>174</v>
      </c>
      <c r="N25" s="296">
        <v>68</v>
      </c>
    </row>
    <row r="26" spans="1:14" ht="12" customHeight="1">
      <c r="A26" s="382" t="s">
        <v>331</v>
      </c>
      <c r="B26" s="383"/>
      <c r="C26" s="296">
        <v>988</v>
      </c>
      <c r="D26" s="390">
        <v>466</v>
      </c>
      <c r="E26" s="296">
        <v>339</v>
      </c>
      <c r="F26" s="391">
        <v>183</v>
      </c>
      <c r="G26" s="390">
        <v>397</v>
      </c>
      <c r="H26" s="296">
        <v>234</v>
      </c>
      <c r="I26" s="296">
        <v>88</v>
      </c>
      <c r="J26" s="391">
        <v>75</v>
      </c>
      <c r="K26" s="390">
        <v>591</v>
      </c>
      <c r="L26" s="296">
        <v>232</v>
      </c>
      <c r="M26" s="296">
        <v>251</v>
      </c>
      <c r="N26" s="296">
        <v>108</v>
      </c>
    </row>
    <row r="27" spans="1:14" ht="12" customHeight="1">
      <c r="A27" s="382" t="s">
        <v>332</v>
      </c>
      <c r="B27" s="383"/>
      <c r="C27" s="296">
        <v>579</v>
      </c>
      <c r="D27" s="390">
        <v>298</v>
      </c>
      <c r="E27" s="296">
        <v>189</v>
      </c>
      <c r="F27" s="391">
        <v>92</v>
      </c>
      <c r="G27" s="390">
        <v>243</v>
      </c>
      <c r="H27" s="296">
        <v>148</v>
      </c>
      <c r="I27" s="296">
        <v>63</v>
      </c>
      <c r="J27" s="391">
        <v>32</v>
      </c>
      <c r="K27" s="390">
        <v>336</v>
      </c>
      <c r="L27" s="296">
        <v>150</v>
      </c>
      <c r="M27" s="296">
        <v>126</v>
      </c>
      <c r="N27" s="296">
        <v>60</v>
      </c>
    </row>
    <row r="28" spans="1:14" ht="12" customHeight="1">
      <c r="A28" s="382" t="s">
        <v>333</v>
      </c>
      <c r="B28" s="383"/>
      <c r="C28" s="296">
        <v>502</v>
      </c>
      <c r="D28" s="390">
        <v>246</v>
      </c>
      <c r="E28" s="296">
        <v>170</v>
      </c>
      <c r="F28" s="391">
        <v>86</v>
      </c>
      <c r="G28" s="390">
        <v>224</v>
      </c>
      <c r="H28" s="296">
        <v>132</v>
      </c>
      <c r="I28" s="296">
        <v>48</v>
      </c>
      <c r="J28" s="391">
        <v>44</v>
      </c>
      <c r="K28" s="390">
        <v>278</v>
      </c>
      <c r="L28" s="296">
        <v>114</v>
      </c>
      <c r="M28" s="296">
        <v>122</v>
      </c>
      <c r="N28" s="296">
        <v>42</v>
      </c>
    </row>
    <row r="29" spans="1:14" ht="12" customHeight="1">
      <c r="A29" s="386" t="s">
        <v>334</v>
      </c>
      <c r="B29" s="387"/>
      <c r="C29" s="396">
        <v>818</v>
      </c>
      <c r="D29" s="397">
        <v>415</v>
      </c>
      <c r="E29" s="396">
        <v>270</v>
      </c>
      <c r="F29" s="398">
        <v>133</v>
      </c>
      <c r="G29" s="397">
        <v>377</v>
      </c>
      <c r="H29" s="396">
        <v>226</v>
      </c>
      <c r="I29" s="396">
        <v>88</v>
      </c>
      <c r="J29" s="398">
        <v>63</v>
      </c>
      <c r="K29" s="397">
        <v>441</v>
      </c>
      <c r="L29" s="396">
        <v>189</v>
      </c>
      <c r="M29" s="396">
        <v>182</v>
      </c>
      <c r="N29" s="396">
        <v>70</v>
      </c>
    </row>
    <row r="30" spans="1:14" ht="12" customHeight="1">
      <c r="A30" s="382" t="s">
        <v>335</v>
      </c>
      <c r="B30" s="383"/>
      <c r="C30" s="296">
        <v>2402</v>
      </c>
      <c r="D30" s="390">
        <v>1159</v>
      </c>
      <c r="E30" s="296">
        <v>865</v>
      </c>
      <c r="F30" s="391">
        <v>378</v>
      </c>
      <c r="G30" s="390">
        <v>1014</v>
      </c>
      <c r="H30" s="296">
        <v>611</v>
      </c>
      <c r="I30" s="296">
        <v>244</v>
      </c>
      <c r="J30" s="391">
        <v>159</v>
      </c>
      <c r="K30" s="390">
        <v>1388</v>
      </c>
      <c r="L30" s="296">
        <v>548</v>
      </c>
      <c r="M30" s="296">
        <v>621</v>
      </c>
      <c r="N30" s="296">
        <v>219</v>
      </c>
    </row>
    <row r="31" spans="1:14" ht="12" customHeight="1">
      <c r="A31" s="382" t="s">
        <v>336</v>
      </c>
      <c r="B31" s="383"/>
      <c r="C31" s="296">
        <v>545</v>
      </c>
      <c r="D31" s="390">
        <v>206</v>
      </c>
      <c r="E31" s="296">
        <v>195</v>
      </c>
      <c r="F31" s="391">
        <v>144</v>
      </c>
      <c r="G31" s="390">
        <v>227</v>
      </c>
      <c r="H31" s="296">
        <v>91</v>
      </c>
      <c r="I31" s="296">
        <v>70</v>
      </c>
      <c r="J31" s="391">
        <v>66</v>
      </c>
      <c r="K31" s="390">
        <v>318</v>
      </c>
      <c r="L31" s="296">
        <v>115</v>
      </c>
      <c r="M31" s="296">
        <v>125</v>
      </c>
      <c r="N31" s="296">
        <v>78</v>
      </c>
    </row>
    <row r="32" spans="1:14" ht="12" customHeight="1">
      <c r="A32" s="382" t="s">
        <v>337</v>
      </c>
      <c r="B32" s="383"/>
      <c r="C32" s="296">
        <v>939</v>
      </c>
      <c r="D32" s="390">
        <v>437</v>
      </c>
      <c r="E32" s="296">
        <v>296</v>
      </c>
      <c r="F32" s="391">
        <v>206</v>
      </c>
      <c r="G32" s="390">
        <v>391</v>
      </c>
      <c r="H32" s="296">
        <v>221</v>
      </c>
      <c r="I32" s="296">
        <v>79</v>
      </c>
      <c r="J32" s="391">
        <v>91</v>
      </c>
      <c r="K32" s="390">
        <v>548</v>
      </c>
      <c r="L32" s="296">
        <v>216</v>
      </c>
      <c r="M32" s="296">
        <v>217</v>
      </c>
      <c r="N32" s="296">
        <v>115</v>
      </c>
    </row>
    <row r="33" spans="1:14" ht="12" customHeight="1">
      <c r="A33" s="392" t="s">
        <v>338</v>
      </c>
      <c r="B33" s="393"/>
      <c r="C33" s="292">
        <v>437</v>
      </c>
      <c r="D33" s="394">
        <v>195</v>
      </c>
      <c r="E33" s="292">
        <v>163</v>
      </c>
      <c r="F33" s="395">
        <v>79</v>
      </c>
      <c r="G33" s="394">
        <v>179</v>
      </c>
      <c r="H33" s="292">
        <v>93</v>
      </c>
      <c r="I33" s="292">
        <v>53</v>
      </c>
      <c r="J33" s="395">
        <v>33</v>
      </c>
      <c r="K33" s="394">
        <v>258</v>
      </c>
      <c r="L33" s="292">
        <v>102</v>
      </c>
      <c r="M33" s="292">
        <v>110</v>
      </c>
      <c r="N33" s="292">
        <v>46</v>
      </c>
    </row>
    <row r="34" spans="1:14" ht="12" customHeight="1">
      <c r="A34" s="382" t="s">
        <v>339</v>
      </c>
      <c r="B34" s="383"/>
      <c r="C34" s="296">
        <v>585</v>
      </c>
      <c r="D34" s="390">
        <v>309</v>
      </c>
      <c r="E34" s="296">
        <v>155</v>
      </c>
      <c r="F34" s="391">
        <v>121</v>
      </c>
      <c r="G34" s="390">
        <v>259</v>
      </c>
      <c r="H34" s="296">
        <v>158</v>
      </c>
      <c r="I34" s="296">
        <v>47</v>
      </c>
      <c r="J34" s="391">
        <v>54</v>
      </c>
      <c r="K34" s="390">
        <v>326</v>
      </c>
      <c r="L34" s="296">
        <v>151</v>
      </c>
      <c r="M34" s="296">
        <v>108</v>
      </c>
      <c r="N34" s="296">
        <v>67</v>
      </c>
    </row>
    <row r="35" spans="1:14" ht="12" customHeight="1">
      <c r="A35" s="382" t="s">
        <v>340</v>
      </c>
      <c r="B35" s="383"/>
      <c r="C35" s="296">
        <v>1662</v>
      </c>
      <c r="D35" s="390">
        <v>790</v>
      </c>
      <c r="E35" s="296">
        <v>615</v>
      </c>
      <c r="F35" s="391">
        <v>257</v>
      </c>
      <c r="G35" s="390">
        <v>709</v>
      </c>
      <c r="H35" s="296">
        <v>416</v>
      </c>
      <c r="I35" s="296">
        <v>177</v>
      </c>
      <c r="J35" s="391">
        <v>116</v>
      </c>
      <c r="K35" s="390">
        <v>953</v>
      </c>
      <c r="L35" s="296">
        <v>374</v>
      </c>
      <c r="M35" s="296">
        <v>438</v>
      </c>
      <c r="N35" s="296">
        <v>141</v>
      </c>
    </row>
    <row r="36" spans="1:14" ht="12" customHeight="1">
      <c r="A36" s="382" t="s">
        <v>341</v>
      </c>
      <c r="B36" s="383"/>
      <c r="C36" s="296">
        <v>1420</v>
      </c>
      <c r="D36" s="390">
        <v>765</v>
      </c>
      <c r="E36" s="296">
        <v>468</v>
      </c>
      <c r="F36" s="391">
        <v>187</v>
      </c>
      <c r="G36" s="390">
        <v>615</v>
      </c>
      <c r="H36" s="296">
        <v>379</v>
      </c>
      <c r="I36" s="296">
        <v>155</v>
      </c>
      <c r="J36" s="391">
        <v>81</v>
      </c>
      <c r="K36" s="390">
        <v>805</v>
      </c>
      <c r="L36" s="296">
        <v>386</v>
      </c>
      <c r="M36" s="296">
        <v>313</v>
      </c>
      <c r="N36" s="296">
        <v>106</v>
      </c>
    </row>
    <row r="37" spans="1:14" ht="12" customHeight="1">
      <c r="A37" s="382" t="s">
        <v>342</v>
      </c>
      <c r="B37" s="383"/>
      <c r="C37" s="296">
        <v>1010</v>
      </c>
      <c r="D37" s="390">
        <v>498</v>
      </c>
      <c r="E37" s="296">
        <v>320</v>
      </c>
      <c r="F37" s="391">
        <v>192</v>
      </c>
      <c r="G37" s="390">
        <v>438</v>
      </c>
      <c r="H37" s="296">
        <v>266</v>
      </c>
      <c r="I37" s="296">
        <v>83</v>
      </c>
      <c r="J37" s="391">
        <v>89</v>
      </c>
      <c r="K37" s="390">
        <v>572</v>
      </c>
      <c r="L37" s="296">
        <v>232</v>
      </c>
      <c r="M37" s="296">
        <v>237</v>
      </c>
      <c r="N37" s="296">
        <v>103</v>
      </c>
    </row>
    <row r="38" spans="1:14" ht="12" customHeight="1">
      <c r="A38" s="382" t="s">
        <v>343</v>
      </c>
      <c r="B38" s="383"/>
      <c r="C38" s="296">
        <v>762</v>
      </c>
      <c r="D38" s="390">
        <v>407</v>
      </c>
      <c r="E38" s="296">
        <v>247</v>
      </c>
      <c r="F38" s="391">
        <v>108</v>
      </c>
      <c r="G38" s="390">
        <v>311</v>
      </c>
      <c r="H38" s="296">
        <v>186</v>
      </c>
      <c r="I38" s="296">
        <v>82</v>
      </c>
      <c r="J38" s="391">
        <v>43</v>
      </c>
      <c r="K38" s="390">
        <v>451</v>
      </c>
      <c r="L38" s="296">
        <v>221</v>
      </c>
      <c r="M38" s="296">
        <v>165</v>
      </c>
      <c r="N38" s="296">
        <v>65</v>
      </c>
    </row>
    <row r="39" spans="1:14" ht="12" customHeight="1">
      <c r="A39" s="386" t="s">
        <v>344</v>
      </c>
      <c r="B39" s="387"/>
      <c r="C39" s="304">
        <v>547</v>
      </c>
      <c r="D39" s="388">
        <v>321</v>
      </c>
      <c r="E39" s="304">
        <v>138</v>
      </c>
      <c r="F39" s="389">
        <v>88</v>
      </c>
      <c r="G39" s="388">
        <v>232</v>
      </c>
      <c r="H39" s="304">
        <v>154</v>
      </c>
      <c r="I39" s="304">
        <v>37</v>
      </c>
      <c r="J39" s="389">
        <v>41</v>
      </c>
      <c r="K39" s="388">
        <v>315</v>
      </c>
      <c r="L39" s="304">
        <v>167</v>
      </c>
      <c r="M39" s="304">
        <v>101</v>
      </c>
      <c r="N39" s="304">
        <v>47</v>
      </c>
    </row>
    <row r="40" spans="1:14" ht="12" customHeight="1">
      <c r="A40" s="382" t="s">
        <v>345</v>
      </c>
      <c r="B40" s="383"/>
      <c r="C40" s="296">
        <v>504</v>
      </c>
      <c r="D40" s="390">
        <v>251</v>
      </c>
      <c r="E40" s="296">
        <v>168</v>
      </c>
      <c r="F40" s="391">
        <v>85</v>
      </c>
      <c r="G40" s="390">
        <v>221</v>
      </c>
      <c r="H40" s="296">
        <v>124</v>
      </c>
      <c r="I40" s="296">
        <v>48</v>
      </c>
      <c r="J40" s="391">
        <v>49</v>
      </c>
      <c r="K40" s="390">
        <v>283</v>
      </c>
      <c r="L40" s="296">
        <v>127</v>
      </c>
      <c r="M40" s="296">
        <v>120</v>
      </c>
      <c r="N40" s="296">
        <v>36</v>
      </c>
    </row>
    <row r="41" spans="1:14" ht="12" customHeight="1">
      <c r="A41" s="382" t="s">
        <v>346</v>
      </c>
      <c r="B41" s="383"/>
      <c r="C41" s="296">
        <v>1173</v>
      </c>
      <c r="D41" s="390">
        <v>542</v>
      </c>
      <c r="E41" s="296">
        <v>492</v>
      </c>
      <c r="F41" s="391">
        <v>139</v>
      </c>
      <c r="G41" s="390">
        <v>494</v>
      </c>
      <c r="H41" s="296">
        <v>286</v>
      </c>
      <c r="I41" s="296">
        <v>147</v>
      </c>
      <c r="J41" s="391">
        <v>61</v>
      </c>
      <c r="K41" s="390">
        <v>679</v>
      </c>
      <c r="L41" s="296">
        <v>256</v>
      </c>
      <c r="M41" s="296">
        <v>345</v>
      </c>
      <c r="N41" s="296">
        <v>78</v>
      </c>
    </row>
    <row r="42" spans="1:14" ht="12" customHeight="1">
      <c r="A42" s="382" t="s">
        <v>347</v>
      </c>
      <c r="B42" s="383"/>
      <c r="C42" s="296">
        <v>987</v>
      </c>
      <c r="D42" s="390">
        <v>528</v>
      </c>
      <c r="E42" s="296">
        <v>304</v>
      </c>
      <c r="F42" s="391">
        <v>155</v>
      </c>
      <c r="G42" s="390">
        <v>441</v>
      </c>
      <c r="H42" s="296">
        <v>273</v>
      </c>
      <c r="I42" s="296">
        <v>93</v>
      </c>
      <c r="J42" s="391">
        <v>75</v>
      </c>
      <c r="K42" s="390">
        <v>546</v>
      </c>
      <c r="L42" s="296">
        <v>255</v>
      </c>
      <c r="M42" s="296">
        <v>211</v>
      </c>
      <c r="N42" s="296">
        <v>80</v>
      </c>
    </row>
    <row r="43" spans="1:14" ht="12" customHeight="1">
      <c r="A43" s="392" t="s">
        <v>348</v>
      </c>
      <c r="B43" s="393"/>
      <c r="C43" s="292">
        <v>410</v>
      </c>
      <c r="D43" s="394">
        <v>220</v>
      </c>
      <c r="E43" s="292">
        <v>119</v>
      </c>
      <c r="F43" s="395">
        <v>71</v>
      </c>
      <c r="G43" s="394">
        <v>178</v>
      </c>
      <c r="H43" s="292">
        <v>113</v>
      </c>
      <c r="I43" s="292">
        <v>30</v>
      </c>
      <c r="J43" s="395">
        <v>35</v>
      </c>
      <c r="K43" s="394">
        <v>232</v>
      </c>
      <c r="L43" s="292">
        <v>107</v>
      </c>
      <c r="M43" s="292">
        <v>89</v>
      </c>
      <c r="N43" s="292">
        <v>36</v>
      </c>
    </row>
    <row r="44" spans="1:14" ht="12" customHeight="1">
      <c r="A44" s="382" t="s">
        <v>349</v>
      </c>
      <c r="B44" s="383"/>
      <c r="C44" s="296">
        <v>2946</v>
      </c>
      <c r="D44" s="390">
        <v>1555</v>
      </c>
      <c r="E44" s="296">
        <v>987</v>
      </c>
      <c r="F44" s="391">
        <v>404</v>
      </c>
      <c r="G44" s="390">
        <v>1343</v>
      </c>
      <c r="H44" s="296">
        <v>814</v>
      </c>
      <c r="I44" s="296">
        <v>328</v>
      </c>
      <c r="J44" s="391">
        <v>201</v>
      </c>
      <c r="K44" s="390">
        <v>1603</v>
      </c>
      <c r="L44" s="296">
        <v>741</v>
      </c>
      <c r="M44" s="296">
        <v>659</v>
      </c>
      <c r="N44" s="296">
        <v>203</v>
      </c>
    </row>
    <row r="45" spans="1:14" ht="12" customHeight="1">
      <c r="A45" s="382" t="s">
        <v>350</v>
      </c>
      <c r="B45" s="383"/>
      <c r="C45" s="296">
        <v>500</v>
      </c>
      <c r="D45" s="390">
        <v>235</v>
      </c>
      <c r="E45" s="296">
        <v>176</v>
      </c>
      <c r="F45" s="391">
        <v>89</v>
      </c>
      <c r="G45" s="390">
        <v>220</v>
      </c>
      <c r="H45" s="296">
        <v>118</v>
      </c>
      <c r="I45" s="296">
        <v>57</v>
      </c>
      <c r="J45" s="391">
        <v>45</v>
      </c>
      <c r="K45" s="390">
        <v>280</v>
      </c>
      <c r="L45" s="296">
        <v>117</v>
      </c>
      <c r="M45" s="296">
        <v>119</v>
      </c>
      <c r="N45" s="296">
        <v>44</v>
      </c>
    </row>
    <row r="46" spans="1:14" ht="12" customHeight="1">
      <c r="A46" s="382" t="s">
        <v>351</v>
      </c>
      <c r="B46" s="383"/>
      <c r="C46" s="296">
        <v>528</v>
      </c>
      <c r="D46" s="390">
        <v>263</v>
      </c>
      <c r="E46" s="296">
        <v>160</v>
      </c>
      <c r="F46" s="391">
        <v>105</v>
      </c>
      <c r="G46" s="390">
        <v>227</v>
      </c>
      <c r="H46" s="296">
        <v>120</v>
      </c>
      <c r="I46" s="296">
        <v>58</v>
      </c>
      <c r="J46" s="391">
        <v>49</v>
      </c>
      <c r="K46" s="390">
        <v>301</v>
      </c>
      <c r="L46" s="296">
        <v>143</v>
      </c>
      <c r="M46" s="296">
        <v>102</v>
      </c>
      <c r="N46" s="296">
        <v>56</v>
      </c>
    </row>
    <row r="47" spans="1:14" ht="12" customHeight="1">
      <c r="A47" s="382" t="s">
        <v>352</v>
      </c>
      <c r="B47" s="383"/>
      <c r="C47" s="296">
        <v>705</v>
      </c>
      <c r="D47" s="390">
        <v>374</v>
      </c>
      <c r="E47" s="296">
        <v>230</v>
      </c>
      <c r="F47" s="391">
        <v>101</v>
      </c>
      <c r="G47" s="390">
        <v>331</v>
      </c>
      <c r="H47" s="296">
        <v>196</v>
      </c>
      <c r="I47" s="296">
        <v>84</v>
      </c>
      <c r="J47" s="391">
        <v>51</v>
      </c>
      <c r="K47" s="390">
        <v>374</v>
      </c>
      <c r="L47" s="296">
        <v>178</v>
      </c>
      <c r="M47" s="296">
        <v>146</v>
      </c>
      <c r="N47" s="296">
        <v>50</v>
      </c>
    </row>
    <row r="48" spans="1:14" ht="12" customHeight="1">
      <c r="A48" s="382" t="s">
        <v>353</v>
      </c>
      <c r="B48" s="383"/>
      <c r="C48" s="296">
        <v>722</v>
      </c>
      <c r="D48" s="390">
        <v>388</v>
      </c>
      <c r="E48" s="296">
        <v>215</v>
      </c>
      <c r="F48" s="391">
        <v>119</v>
      </c>
      <c r="G48" s="390">
        <v>310</v>
      </c>
      <c r="H48" s="296">
        <v>185</v>
      </c>
      <c r="I48" s="296">
        <v>73</v>
      </c>
      <c r="J48" s="391">
        <v>52</v>
      </c>
      <c r="K48" s="390">
        <v>412</v>
      </c>
      <c r="L48" s="296">
        <v>203</v>
      </c>
      <c r="M48" s="296">
        <v>142</v>
      </c>
      <c r="N48" s="296">
        <v>67</v>
      </c>
    </row>
    <row r="49" spans="1:14" ht="12" customHeight="1">
      <c r="A49" s="386" t="s">
        <v>354</v>
      </c>
      <c r="B49" s="387"/>
      <c r="C49" s="304">
        <v>887</v>
      </c>
      <c r="D49" s="388">
        <v>444</v>
      </c>
      <c r="E49" s="304">
        <v>294</v>
      </c>
      <c r="F49" s="389">
        <v>149</v>
      </c>
      <c r="G49" s="388">
        <v>411</v>
      </c>
      <c r="H49" s="304">
        <v>238</v>
      </c>
      <c r="I49" s="304">
        <v>101</v>
      </c>
      <c r="J49" s="389">
        <v>72</v>
      </c>
      <c r="K49" s="388">
        <v>476</v>
      </c>
      <c r="L49" s="304">
        <v>206</v>
      </c>
      <c r="M49" s="304">
        <v>193</v>
      </c>
      <c r="N49" s="304">
        <v>77</v>
      </c>
    </row>
    <row r="50" spans="1:14" ht="12" customHeight="1">
      <c r="A50" s="382" t="s">
        <v>355</v>
      </c>
      <c r="B50" s="383"/>
      <c r="C50" s="296">
        <v>552</v>
      </c>
      <c r="D50" s="390">
        <v>302</v>
      </c>
      <c r="E50" s="296">
        <v>172</v>
      </c>
      <c r="F50" s="391">
        <v>78</v>
      </c>
      <c r="G50" s="390">
        <v>250</v>
      </c>
      <c r="H50" s="296">
        <v>166</v>
      </c>
      <c r="I50" s="296">
        <v>47</v>
      </c>
      <c r="J50" s="391">
        <v>37</v>
      </c>
      <c r="K50" s="390">
        <v>302</v>
      </c>
      <c r="L50" s="296">
        <v>136</v>
      </c>
      <c r="M50" s="296">
        <v>125</v>
      </c>
      <c r="N50" s="296">
        <v>41</v>
      </c>
    </row>
    <row r="51" spans="1:14" ht="12" customHeight="1">
      <c r="A51" s="382" t="s">
        <v>356</v>
      </c>
      <c r="B51" s="383"/>
      <c r="C51" s="296">
        <v>3224</v>
      </c>
      <c r="D51" s="390">
        <v>1614</v>
      </c>
      <c r="E51" s="296">
        <v>1018</v>
      </c>
      <c r="F51" s="391">
        <v>592</v>
      </c>
      <c r="G51" s="390">
        <v>1482</v>
      </c>
      <c r="H51" s="296">
        <v>856</v>
      </c>
      <c r="I51" s="296">
        <v>339</v>
      </c>
      <c r="J51" s="391">
        <v>287</v>
      </c>
      <c r="K51" s="390">
        <v>1742</v>
      </c>
      <c r="L51" s="296">
        <v>758</v>
      </c>
      <c r="M51" s="296">
        <v>679</v>
      </c>
      <c r="N51" s="296">
        <v>305</v>
      </c>
    </row>
    <row r="52" spans="1:14" ht="12" customHeight="1">
      <c r="A52" s="382" t="s">
        <v>357</v>
      </c>
      <c r="B52" s="383"/>
      <c r="C52" s="296">
        <v>2128</v>
      </c>
      <c r="D52" s="390">
        <v>1025</v>
      </c>
      <c r="E52" s="296">
        <v>710</v>
      </c>
      <c r="F52" s="391">
        <v>393</v>
      </c>
      <c r="G52" s="390">
        <v>932</v>
      </c>
      <c r="H52" s="296">
        <v>550</v>
      </c>
      <c r="I52" s="296">
        <v>195</v>
      </c>
      <c r="J52" s="391">
        <v>187</v>
      </c>
      <c r="K52" s="390">
        <v>1196</v>
      </c>
      <c r="L52" s="296">
        <v>475</v>
      </c>
      <c r="M52" s="296">
        <v>515</v>
      </c>
      <c r="N52" s="296">
        <v>206</v>
      </c>
    </row>
    <row r="53" spans="1:14" ht="12" customHeight="1">
      <c r="A53" s="392" t="s">
        <v>358</v>
      </c>
      <c r="B53" s="393"/>
      <c r="C53" s="292">
        <v>1734</v>
      </c>
      <c r="D53" s="394">
        <v>847</v>
      </c>
      <c r="E53" s="292">
        <v>621</v>
      </c>
      <c r="F53" s="395">
        <v>266</v>
      </c>
      <c r="G53" s="394">
        <v>810</v>
      </c>
      <c r="H53" s="292">
        <v>438</v>
      </c>
      <c r="I53" s="292">
        <v>249</v>
      </c>
      <c r="J53" s="395">
        <v>123</v>
      </c>
      <c r="K53" s="394">
        <v>924</v>
      </c>
      <c r="L53" s="292">
        <v>409</v>
      </c>
      <c r="M53" s="292">
        <v>372</v>
      </c>
      <c r="N53" s="292">
        <v>143</v>
      </c>
    </row>
    <row r="54" spans="1:14" ht="12" customHeight="1">
      <c r="A54" s="382" t="s">
        <v>359</v>
      </c>
      <c r="B54" s="383"/>
      <c r="C54" s="296">
        <v>2308</v>
      </c>
      <c r="D54" s="390">
        <v>1242</v>
      </c>
      <c r="E54" s="296">
        <v>724</v>
      </c>
      <c r="F54" s="391">
        <v>342</v>
      </c>
      <c r="G54" s="390">
        <v>1093</v>
      </c>
      <c r="H54" s="296">
        <v>680</v>
      </c>
      <c r="I54" s="296">
        <v>244</v>
      </c>
      <c r="J54" s="391">
        <v>169</v>
      </c>
      <c r="K54" s="390">
        <v>1215</v>
      </c>
      <c r="L54" s="296">
        <v>562</v>
      </c>
      <c r="M54" s="296">
        <v>480</v>
      </c>
      <c r="N54" s="296">
        <v>173</v>
      </c>
    </row>
    <row r="55" spans="1:14" ht="12" customHeight="1">
      <c r="A55" s="382" t="s">
        <v>360</v>
      </c>
      <c r="B55" s="383"/>
      <c r="C55" s="296">
        <v>1598</v>
      </c>
      <c r="D55" s="390">
        <v>831</v>
      </c>
      <c r="E55" s="296">
        <v>581</v>
      </c>
      <c r="F55" s="391">
        <v>186</v>
      </c>
      <c r="G55" s="390">
        <v>697</v>
      </c>
      <c r="H55" s="296">
        <v>436</v>
      </c>
      <c r="I55" s="296">
        <v>174</v>
      </c>
      <c r="J55" s="391">
        <v>87</v>
      </c>
      <c r="K55" s="390">
        <v>901</v>
      </c>
      <c r="L55" s="296">
        <v>395</v>
      </c>
      <c r="M55" s="296">
        <v>407</v>
      </c>
      <c r="N55" s="296">
        <v>99</v>
      </c>
    </row>
    <row r="56" spans="1:14" ht="12" customHeight="1">
      <c r="A56" s="382" t="s">
        <v>361</v>
      </c>
      <c r="B56" s="383"/>
      <c r="C56" s="296">
        <v>1829</v>
      </c>
      <c r="D56" s="390">
        <v>957</v>
      </c>
      <c r="E56" s="296">
        <v>623</v>
      </c>
      <c r="F56" s="391">
        <v>249</v>
      </c>
      <c r="G56" s="390">
        <v>849</v>
      </c>
      <c r="H56" s="296">
        <v>543</v>
      </c>
      <c r="I56" s="296">
        <v>194</v>
      </c>
      <c r="J56" s="391">
        <v>112</v>
      </c>
      <c r="K56" s="390">
        <v>980</v>
      </c>
      <c r="L56" s="296">
        <v>414</v>
      </c>
      <c r="M56" s="296">
        <v>429</v>
      </c>
      <c r="N56" s="296">
        <v>137</v>
      </c>
    </row>
    <row r="57" spans="1:14" ht="12" customHeight="1">
      <c r="A57" s="382" t="s">
        <v>362</v>
      </c>
      <c r="B57" s="383"/>
      <c r="C57" s="296">
        <v>914</v>
      </c>
      <c r="D57" s="390">
        <v>435</v>
      </c>
      <c r="E57" s="296">
        <v>327</v>
      </c>
      <c r="F57" s="391">
        <v>152</v>
      </c>
      <c r="G57" s="390">
        <v>397</v>
      </c>
      <c r="H57" s="296">
        <v>219</v>
      </c>
      <c r="I57" s="296">
        <v>103</v>
      </c>
      <c r="J57" s="391">
        <v>75</v>
      </c>
      <c r="K57" s="390">
        <v>517</v>
      </c>
      <c r="L57" s="296">
        <v>216</v>
      </c>
      <c r="M57" s="296">
        <v>224</v>
      </c>
      <c r="N57" s="296">
        <v>77</v>
      </c>
    </row>
    <row r="58" spans="1:14" ht="12" customHeight="1">
      <c r="A58" s="382" t="s">
        <v>363</v>
      </c>
      <c r="B58" s="383"/>
      <c r="C58" s="296">
        <v>1276</v>
      </c>
      <c r="D58" s="390">
        <v>653</v>
      </c>
      <c r="E58" s="296">
        <v>408</v>
      </c>
      <c r="F58" s="391">
        <v>215</v>
      </c>
      <c r="G58" s="390">
        <v>582</v>
      </c>
      <c r="H58" s="296">
        <v>334</v>
      </c>
      <c r="I58" s="296">
        <v>148</v>
      </c>
      <c r="J58" s="391">
        <v>100</v>
      </c>
      <c r="K58" s="390">
        <v>694</v>
      </c>
      <c r="L58" s="296">
        <v>319</v>
      </c>
      <c r="M58" s="296">
        <v>260</v>
      </c>
      <c r="N58" s="296">
        <v>115</v>
      </c>
    </row>
    <row r="59" spans="1:14" ht="12" customHeight="1">
      <c r="A59" s="386" t="s">
        <v>364</v>
      </c>
      <c r="B59" s="387"/>
      <c r="C59" s="304">
        <v>1259</v>
      </c>
      <c r="D59" s="388">
        <v>490</v>
      </c>
      <c r="E59" s="304">
        <v>653</v>
      </c>
      <c r="F59" s="389">
        <v>116</v>
      </c>
      <c r="G59" s="388">
        <v>534</v>
      </c>
      <c r="H59" s="304">
        <v>265</v>
      </c>
      <c r="I59" s="304">
        <v>219</v>
      </c>
      <c r="J59" s="389">
        <v>50</v>
      </c>
      <c r="K59" s="388">
        <v>725</v>
      </c>
      <c r="L59" s="304">
        <v>225</v>
      </c>
      <c r="M59" s="304">
        <v>434</v>
      </c>
      <c r="N59" s="304">
        <v>66</v>
      </c>
    </row>
    <row r="60" spans="1:14" ht="12" customHeight="1">
      <c r="A60" s="382" t="s">
        <v>365</v>
      </c>
      <c r="B60" s="383"/>
      <c r="C60" s="296">
        <v>3948</v>
      </c>
      <c r="D60" s="390">
        <v>1778</v>
      </c>
      <c r="E60" s="296">
        <v>1385</v>
      </c>
      <c r="F60" s="391">
        <v>785</v>
      </c>
      <c r="G60" s="390">
        <v>1727</v>
      </c>
      <c r="H60" s="296">
        <v>891</v>
      </c>
      <c r="I60" s="296">
        <v>479</v>
      </c>
      <c r="J60" s="391">
        <v>357</v>
      </c>
      <c r="K60" s="390">
        <v>2221</v>
      </c>
      <c r="L60" s="296">
        <v>887</v>
      </c>
      <c r="M60" s="296">
        <v>906</v>
      </c>
      <c r="N60" s="296">
        <v>428</v>
      </c>
    </row>
    <row r="61" spans="1:14" ht="12" customHeight="1">
      <c r="A61" s="382" t="s">
        <v>366</v>
      </c>
      <c r="B61" s="383"/>
      <c r="C61" s="296">
        <v>2399</v>
      </c>
      <c r="D61" s="390">
        <v>1160</v>
      </c>
      <c r="E61" s="296">
        <v>771</v>
      </c>
      <c r="F61" s="391">
        <v>468</v>
      </c>
      <c r="G61" s="390">
        <v>1084</v>
      </c>
      <c r="H61" s="296">
        <v>582</v>
      </c>
      <c r="I61" s="296">
        <v>281</v>
      </c>
      <c r="J61" s="391">
        <v>221</v>
      </c>
      <c r="K61" s="390">
        <v>1315</v>
      </c>
      <c r="L61" s="296">
        <v>578</v>
      </c>
      <c r="M61" s="296">
        <v>490</v>
      </c>
      <c r="N61" s="296">
        <v>247</v>
      </c>
    </row>
    <row r="62" spans="1:14" ht="12" customHeight="1">
      <c r="A62" s="382" t="s">
        <v>367</v>
      </c>
      <c r="B62" s="383"/>
      <c r="C62" s="296">
        <v>1391</v>
      </c>
      <c r="D62" s="390">
        <v>544</v>
      </c>
      <c r="E62" s="296">
        <v>689</v>
      </c>
      <c r="F62" s="391">
        <v>158</v>
      </c>
      <c r="G62" s="390">
        <v>622</v>
      </c>
      <c r="H62" s="296">
        <v>286</v>
      </c>
      <c r="I62" s="296">
        <v>270</v>
      </c>
      <c r="J62" s="391">
        <v>66</v>
      </c>
      <c r="K62" s="390">
        <v>769</v>
      </c>
      <c r="L62" s="296">
        <v>258</v>
      </c>
      <c r="M62" s="296">
        <v>419</v>
      </c>
      <c r="N62" s="296">
        <v>92</v>
      </c>
    </row>
    <row r="63" spans="1:14" ht="12" customHeight="1">
      <c r="A63" s="392" t="s">
        <v>368</v>
      </c>
      <c r="B63" s="393"/>
      <c r="C63" s="292">
        <v>1005</v>
      </c>
      <c r="D63" s="394">
        <v>376</v>
      </c>
      <c r="E63" s="292">
        <v>492</v>
      </c>
      <c r="F63" s="395">
        <v>137</v>
      </c>
      <c r="G63" s="394">
        <v>456</v>
      </c>
      <c r="H63" s="292">
        <v>205</v>
      </c>
      <c r="I63" s="292">
        <v>182</v>
      </c>
      <c r="J63" s="395">
        <v>69</v>
      </c>
      <c r="K63" s="394">
        <v>549</v>
      </c>
      <c r="L63" s="292">
        <v>171</v>
      </c>
      <c r="M63" s="292">
        <v>310</v>
      </c>
      <c r="N63" s="292">
        <v>68</v>
      </c>
    </row>
    <row r="64" spans="1:14" ht="12" customHeight="1">
      <c r="A64" s="382" t="s">
        <v>369</v>
      </c>
      <c r="B64" s="383"/>
      <c r="C64" s="296">
        <v>2197</v>
      </c>
      <c r="D64" s="390">
        <v>761</v>
      </c>
      <c r="E64" s="296">
        <v>946</v>
      </c>
      <c r="F64" s="391">
        <v>490</v>
      </c>
      <c r="G64" s="390">
        <v>842</v>
      </c>
      <c r="H64" s="296">
        <v>367</v>
      </c>
      <c r="I64" s="296">
        <v>261</v>
      </c>
      <c r="J64" s="391">
        <v>214</v>
      </c>
      <c r="K64" s="390">
        <v>1355</v>
      </c>
      <c r="L64" s="296">
        <v>394</v>
      </c>
      <c r="M64" s="296">
        <v>685</v>
      </c>
      <c r="N64" s="296">
        <v>276</v>
      </c>
    </row>
    <row r="65" spans="1:14" ht="12" customHeight="1">
      <c r="A65" s="382" t="s">
        <v>400</v>
      </c>
      <c r="B65" s="383"/>
      <c r="C65" s="296">
        <v>1086</v>
      </c>
      <c r="D65" s="390">
        <v>319</v>
      </c>
      <c r="E65" s="296">
        <v>629</v>
      </c>
      <c r="F65" s="391">
        <v>138</v>
      </c>
      <c r="G65" s="390">
        <v>444</v>
      </c>
      <c r="H65" s="296">
        <v>173</v>
      </c>
      <c r="I65" s="296">
        <v>212</v>
      </c>
      <c r="J65" s="391">
        <v>59</v>
      </c>
      <c r="K65" s="390">
        <v>642</v>
      </c>
      <c r="L65" s="296">
        <v>146</v>
      </c>
      <c r="M65" s="296">
        <v>417</v>
      </c>
      <c r="N65" s="296">
        <v>79</v>
      </c>
    </row>
    <row r="66" spans="1:14" ht="12" customHeight="1">
      <c r="A66" s="382" t="s">
        <v>401</v>
      </c>
      <c r="B66" s="383"/>
      <c r="C66" s="296">
        <v>813</v>
      </c>
      <c r="D66" s="390">
        <v>426</v>
      </c>
      <c r="E66" s="296">
        <v>245</v>
      </c>
      <c r="F66" s="391">
        <v>142</v>
      </c>
      <c r="G66" s="390">
        <v>377</v>
      </c>
      <c r="H66" s="296">
        <v>228</v>
      </c>
      <c r="I66" s="296">
        <v>75</v>
      </c>
      <c r="J66" s="391">
        <v>74</v>
      </c>
      <c r="K66" s="390">
        <v>436</v>
      </c>
      <c r="L66" s="296">
        <v>198</v>
      </c>
      <c r="M66" s="296">
        <v>170</v>
      </c>
      <c r="N66" s="296">
        <v>68</v>
      </c>
    </row>
    <row r="67" spans="1:14" ht="12" customHeight="1">
      <c r="A67" s="399" t="s">
        <v>402</v>
      </c>
      <c r="B67" s="400"/>
      <c r="C67" s="404">
        <v>867</v>
      </c>
      <c r="D67" s="402">
        <v>442</v>
      </c>
      <c r="E67" s="401">
        <v>201</v>
      </c>
      <c r="F67" s="403">
        <v>224</v>
      </c>
      <c r="G67" s="402">
        <v>429</v>
      </c>
      <c r="H67" s="401">
        <v>267</v>
      </c>
      <c r="I67" s="401">
        <v>54</v>
      </c>
      <c r="J67" s="403">
        <v>108</v>
      </c>
      <c r="K67" s="402">
        <v>438</v>
      </c>
      <c r="L67" s="401">
        <v>175</v>
      </c>
      <c r="M67" s="401">
        <v>147</v>
      </c>
      <c r="N67" s="401">
        <v>116</v>
      </c>
    </row>
  </sheetData>
  <sheetProtection/>
  <mergeCells count="5">
    <mergeCell ref="A6:B7"/>
    <mergeCell ref="C6:C7"/>
    <mergeCell ref="D6:F6"/>
    <mergeCell ref="G6:J6"/>
    <mergeCell ref="K6:N6"/>
  </mergeCells>
  <hyperlinks>
    <hyperlink ref="A1" location="目次!A33" display="目次へ"/>
    <hyperlink ref="A2" location="'目次 '!A1" display="目次へ移動"/>
  </hyperlink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379" customWidth="1"/>
    <col min="2" max="2" width="0.875" style="379" customWidth="1"/>
    <col min="3" max="4" width="5.875" style="378" customWidth="1"/>
    <col min="5" max="5" width="6.375" style="378" customWidth="1"/>
    <col min="6" max="6" width="4.625" style="378" customWidth="1"/>
    <col min="7" max="7" width="5.75390625" style="378" customWidth="1"/>
    <col min="8" max="9" width="5.875" style="378" customWidth="1"/>
    <col min="10" max="10" width="6.375" style="378" customWidth="1"/>
    <col min="11" max="11" width="4.625" style="378" customWidth="1"/>
    <col min="12" max="12" width="5.75390625" style="378" customWidth="1"/>
    <col min="13" max="14" width="5.875" style="378" customWidth="1"/>
    <col min="15" max="15" width="6.375" style="378" customWidth="1"/>
    <col min="16" max="16" width="4.625" style="378" customWidth="1"/>
    <col min="17" max="17" width="5.75390625" style="378" customWidth="1"/>
    <col min="18" max="16384" width="9.00390625" style="378" customWidth="1"/>
  </cols>
  <sheetData>
    <row r="1" ht="13.5">
      <c r="A1" s="1077" t="s">
        <v>1188</v>
      </c>
    </row>
    <row r="3" spans="1:2" ht="13.5">
      <c r="A3" s="663" t="s">
        <v>1083</v>
      </c>
      <c r="B3" s="377"/>
    </row>
    <row r="4" ht="6" customHeight="1"/>
    <row r="5" spans="1:18" s="380" customFormat="1" ht="14.25" customHeight="1">
      <c r="A5" s="1294" t="s">
        <v>515</v>
      </c>
      <c r="B5" s="1295"/>
      <c r="C5" s="1301" t="s">
        <v>991</v>
      </c>
      <c r="D5" s="1120" t="s">
        <v>818</v>
      </c>
      <c r="E5" s="1299"/>
      <c r="F5" s="1299"/>
      <c r="G5" s="1300"/>
      <c r="H5" s="1120" t="s">
        <v>647</v>
      </c>
      <c r="I5" s="1299"/>
      <c r="J5" s="1299"/>
      <c r="K5" s="1299"/>
      <c r="L5" s="1300"/>
      <c r="M5" s="1120" t="s">
        <v>648</v>
      </c>
      <c r="N5" s="1299"/>
      <c r="O5" s="1299"/>
      <c r="P5" s="1299"/>
      <c r="Q5" s="1299"/>
      <c r="R5" s="666"/>
    </row>
    <row r="6" spans="1:18" s="381" customFormat="1" ht="30.75" customHeight="1">
      <c r="A6" s="1296"/>
      <c r="B6" s="1297"/>
      <c r="C6" s="1302"/>
      <c r="D6" s="664" t="s">
        <v>993</v>
      </c>
      <c r="E6" s="664" t="s">
        <v>994</v>
      </c>
      <c r="F6" s="664" t="s">
        <v>523</v>
      </c>
      <c r="G6" s="664" t="s">
        <v>1167</v>
      </c>
      <c r="H6" s="976" t="s">
        <v>992</v>
      </c>
      <c r="I6" s="664" t="s">
        <v>993</v>
      </c>
      <c r="J6" s="664" t="s">
        <v>994</v>
      </c>
      <c r="K6" s="664" t="s">
        <v>523</v>
      </c>
      <c r="L6" s="664" t="s">
        <v>1167</v>
      </c>
      <c r="M6" s="976" t="s">
        <v>992</v>
      </c>
      <c r="N6" s="664" t="s">
        <v>993</v>
      </c>
      <c r="O6" s="664" t="s">
        <v>994</v>
      </c>
      <c r="P6" s="665" t="s">
        <v>523</v>
      </c>
      <c r="Q6" s="665" t="s">
        <v>1167</v>
      </c>
      <c r="R6" s="667"/>
    </row>
    <row r="7" spans="1:17" ht="12" customHeight="1">
      <c r="A7" s="382" t="s">
        <v>795</v>
      </c>
      <c r="B7" s="383"/>
      <c r="C7" s="405">
        <f aca="true" t="shared" si="0" ref="C7:Q7">SUM(C8:C66)</f>
        <v>37182</v>
      </c>
      <c r="D7" s="678">
        <f t="shared" si="0"/>
        <v>32284</v>
      </c>
      <c r="E7" s="384">
        <f t="shared" si="0"/>
        <v>3488</v>
      </c>
      <c r="F7" s="384">
        <f t="shared" si="0"/>
        <v>648</v>
      </c>
      <c r="G7" s="389">
        <f t="shared" si="0"/>
        <v>762</v>
      </c>
      <c r="H7" s="384">
        <f t="shared" si="0"/>
        <v>19471</v>
      </c>
      <c r="I7" s="384">
        <f t="shared" si="0"/>
        <v>16781</v>
      </c>
      <c r="J7" s="384">
        <f t="shared" si="0"/>
        <v>2271</v>
      </c>
      <c r="K7" s="384">
        <f t="shared" si="0"/>
        <v>85</v>
      </c>
      <c r="L7" s="389">
        <f t="shared" si="0"/>
        <v>334</v>
      </c>
      <c r="M7" s="384">
        <f t="shared" si="0"/>
        <v>17711</v>
      </c>
      <c r="N7" s="384">
        <f t="shared" si="0"/>
        <v>15503</v>
      </c>
      <c r="O7" s="384">
        <f t="shared" si="0"/>
        <v>1217</v>
      </c>
      <c r="P7" s="384">
        <f t="shared" si="0"/>
        <v>563</v>
      </c>
      <c r="Q7" s="384">
        <f t="shared" si="0"/>
        <v>428</v>
      </c>
    </row>
    <row r="8" spans="1:17" ht="12" customHeight="1">
      <c r="A8" s="386" t="s">
        <v>314</v>
      </c>
      <c r="B8" s="387"/>
      <c r="C8" s="405">
        <v>166</v>
      </c>
      <c r="D8" s="388">
        <v>133</v>
      </c>
      <c r="E8" s="304">
        <v>21</v>
      </c>
      <c r="F8" s="304">
        <v>7</v>
      </c>
      <c r="G8" s="389">
        <v>5</v>
      </c>
      <c r="H8" s="405">
        <v>80</v>
      </c>
      <c r="I8" s="304">
        <v>63</v>
      </c>
      <c r="J8" s="304">
        <v>14</v>
      </c>
      <c r="K8" s="304">
        <v>1</v>
      </c>
      <c r="L8" s="304">
        <v>2</v>
      </c>
      <c r="M8" s="406">
        <v>86</v>
      </c>
      <c r="N8" s="304">
        <v>70</v>
      </c>
      <c r="O8" s="304">
        <v>7</v>
      </c>
      <c r="P8" s="304">
        <v>6</v>
      </c>
      <c r="Q8" s="304">
        <v>3</v>
      </c>
    </row>
    <row r="9" spans="1:17" ht="12" customHeight="1">
      <c r="A9" s="382" t="s">
        <v>315</v>
      </c>
      <c r="B9" s="383"/>
      <c r="C9" s="384">
        <v>182</v>
      </c>
      <c r="D9" s="390">
        <v>141</v>
      </c>
      <c r="E9" s="296">
        <v>31</v>
      </c>
      <c r="F9" s="296">
        <v>3</v>
      </c>
      <c r="G9" s="391">
        <v>7</v>
      </c>
      <c r="H9" s="384">
        <v>98</v>
      </c>
      <c r="I9" s="296">
        <v>79</v>
      </c>
      <c r="J9" s="296">
        <v>19</v>
      </c>
      <c r="K9" s="296" t="s">
        <v>679</v>
      </c>
      <c r="L9" s="296" t="s">
        <v>679</v>
      </c>
      <c r="M9" s="407">
        <v>84</v>
      </c>
      <c r="N9" s="296">
        <v>62</v>
      </c>
      <c r="O9" s="296">
        <v>12</v>
      </c>
      <c r="P9" s="296">
        <v>3</v>
      </c>
      <c r="Q9" s="296">
        <v>7</v>
      </c>
    </row>
    <row r="10" spans="1:17" ht="12" customHeight="1">
      <c r="A10" s="382" t="s">
        <v>316</v>
      </c>
      <c r="B10" s="383"/>
      <c r="C10" s="384">
        <v>248</v>
      </c>
      <c r="D10" s="390">
        <v>197</v>
      </c>
      <c r="E10" s="296">
        <v>30</v>
      </c>
      <c r="F10" s="296">
        <v>6</v>
      </c>
      <c r="G10" s="391">
        <v>15</v>
      </c>
      <c r="H10" s="384">
        <v>136</v>
      </c>
      <c r="I10" s="296">
        <v>105</v>
      </c>
      <c r="J10" s="296">
        <v>22</v>
      </c>
      <c r="K10" s="296" t="s">
        <v>679</v>
      </c>
      <c r="L10" s="296">
        <v>9</v>
      </c>
      <c r="M10" s="407">
        <v>112</v>
      </c>
      <c r="N10" s="296">
        <v>92</v>
      </c>
      <c r="O10" s="296">
        <v>8</v>
      </c>
      <c r="P10" s="296">
        <v>6</v>
      </c>
      <c r="Q10" s="296">
        <v>6</v>
      </c>
    </row>
    <row r="11" spans="1:17" ht="12" customHeight="1">
      <c r="A11" s="382" t="s">
        <v>317</v>
      </c>
      <c r="B11" s="383"/>
      <c r="C11" s="384">
        <v>216</v>
      </c>
      <c r="D11" s="390">
        <v>182</v>
      </c>
      <c r="E11" s="296">
        <v>23</v>
      </c>
      <c r="F11" s="296">
        <v>6</v>
      </c>
      <c r="G11" s="391">
        <v>5</v>
      </c>
      <c r="H11" s="384">
        <v>125</v>
      </c>
      <c r="I11" s="296">
        <v>105</v>
      </c>
      <c r="J11" s="296">
        <v>17</v>
      </c>
      <c r="K11" s="296">
        <v>2</v>
      </c>
      <c r="L11" s="296">
        <v>1</v>
      </c>
      <c r="M11" s="407">
        <v>91</v>
      </c>
      <c r="N11" s="296">
        <v>77</v>
      </c>
      <c r="O11" s="296">
        <v>6</v>
      </c>
      <c r="P11" s="296">
        <v>4</v>
      </c>
      <c r="Q11" s="296">
        <v>4</v>
      </c>
    </row>
    <row r="12" spans="1:17" ht="12" customHeight="1">
      <c r="A12" s="392" t="s">
        <v>318</v>
      </c>
      <c r="B12" s="393"/>
      <c r="C12" s="408" t="s">
        <v>679</v>
      </c>
      <c r="D12" s="394" t="s">
        <v>679</v>
      </c>
      <c r="E12" s="292" t="s">
        <v>679</v>
      </c>
      <c r="F12" s="292" t="s">
        <v>679</v>
      </c>
      <c r="G12" s="395" t="s">
        <v>679</v>
      </c>
      <c r="H12" s="408" t="s">
        <v>679</v>
      </c>
      <c r="I12" s="292" t="s">
        <v>679</v>
      </c>
      <c r="J12" s="292" t="s">
        <v>679</v>
      </c>
      <c r="K12" s="292" t="s">
        <v>679</v>
      </c>
      <c r="L12" s="292" t="s">
        <v>679</v>
      </c>
      <c r="M12" s="409" t="s">
        <v>679</v>
      </c>
      <c r="N12" s="292" t="s">
        <v>679</v>
      </c>
      <c r="O12" s="292" t="s">
        <v>679</v>
      </c>
      <c r="P12" s="292" t="s">
        <v>679</v>
      </c>
      <c r="Q12" s="292" t="s">
        <v>679</v>
      </c>
    </row>
    <row r="13" spans="1:17" ht="12" customHeight="1">
      <c r="A13" s="382" t="s">
        <v>319</v>
      </c>
      <c r="B13" s="383"/>
      <c r="C13" s="384">
        <v>2664</v>
      </c>
      <c r="D13" s="390">
        <v>2336</v>
      </c>
      <c r="E13" s="296">
        <v>242</v>
      </c>
      <c r="F13" s="296">
        <v>32</v>
      </c>
      <c r="G13" s="389">
        <v>54</v>
      </c>
      <c r="H13" s="384">
        <v>1425</v>
      </c>
      <c r="I13" s="296">
        <v>1256</v>
      </c>
      <c r="J13" s="296">
        <v>141</v>
      </c>
      <c r="K13" s="296">
        <v>5</v>
      </c>
      <c r="L13" s="296">
        <v>23</v>
      </c>
      <c r="M13" s="407">
        <v>1239</v>
      </c>
      <c r="N13" s="296">
        <v>1080</v>
      </c>
      <c r="O13" s="296">
        <v>101</v>
      </c>
      <c r="P13" s="296">
        <v>27</v>
      </c>
      <c r="Q13" s="296">
        <v>31</v>
      </c>
    </row>
    <row r="14" spans="1:17" ht="12" customHeight="1">
      <c r="A14" s="382" t="s">
        <v>320</v>
      </c>
      <c r="B14" s="383"/>
      <c r="C14" s="384">
        <v>716</v>
      </c>
      <c r="D14" s="390">
        <v>586</v>
      </c>
      <c r="E14" s="296">
        <v>93</v>
      </c>
      <c r="F14" s="296">
        <v>24</v>
      </c>
      <c r="G14" s="391">
        <v>13</v>
      </c>
      <c r="H14" s="384">
        <v>406</v>
      </c>
      <c r="I14" s="296">
        <v>338</v>
      </c>
      <c r="J14" s="296">
        <v>63</v>
      </c>
      <c r="K14" s="296">
        <v>1</v>
      </c>
      <c r="L14" s="296">
        <v>4</v>
      </c>
      <c r="M14" s="407">
        <v>310</v>
      </c>
      <c r="N14" s="296">
        <v>248</v>
      </c>
      <c r="O14" s="296">
        <v>30</v>
      </c>
      <c r="P14" s="296">
        <v>23</v>
      </c>
      <c r="Q14" s="296">
        <v>9</v>
      </c>
    </row>
    <row r="15" spans="1:17" ht="12" customHeight="1">
      <c r="A15" s="382" t="s">
        <v>321</v>
      </c>
      <c r="B15" s="383"/>
      <c r="C15" s="384">
        <v>527</v>
      </c>
      <c r="D15" s="390">
        <v>436</v>
      </c>
      <c r="E15" s="296">
        <v>72</v>
      </c>
      <c r="F15" s="296">
        <v>12</v>
      </c>
      <c r="G15" s="391">
        <v>7</v>
      </c>
      <c r="H15" s="384">
        <v>291</v>
      </c>
      <c r="I15" s="296">
        <v>236</v>
      </c>
      <c r="J15" s="296">
        <v>51</v>
      </c>
      <c r="K15" s="296">
        <v>1</v>
      </c>
      <c r="L15" s="296">
        <v>3</v>
      </c>
      <c r="M15" s="407">
        <v>236</v>
      </c>
      <c r="N15" s="296">
        <v>200</v>
      </c>
      <c r="O15" s="296">
        <v>21</v>
      </c>
      <c r="P15" s="296">
        <v>11</v>
      </c>
      <c r="Q15" s="296">
        <v>4</v>
      </c>
    </row>
    <row r="16" spans="1:17" ht="12" customHeight="1">
      <c r="A16" s="382" t="s">
        <v>322</v>
      </c>
      <c r="B16" s="383"/>
      <c r="C16" s="384">
        <v>1228</v>
      </c>
      <c r="D16" s="390">
        <v>1019</v>
      </c>
      <c r="E16" s="296">
        <v>158</v>
      </c>
      <c r="F16" s="296">
        <v>38</v>
      </c>
      <c r="G16" s="391">
        <v>13</v>
      </c>
      <c r="H16" s="384">
        <v>686</v>
      </c>
      <c r="I16" s="296">
        <v>565</v>
      </c>
      <c r="J16" s="296">
        <v>115</v>
      </c>
      <c r="K16" s="296">
        <v>1</v>
      </c>
      <c r="L16" s="296">
        <v>5</v>
      </c>
      <c r="M16" s="407">
        <v>542</v>
      </c>
      <c r="N16" s="296">
        <v>454</v>
      </c>
      <c r="O16" s="296">
        <v>43</v>
      </c>
      <c r="P16" s="296">
        <v>37</v>
      </c>
      <c r="Q16" s="296">
        <v>8</v>
      </c>
    </row>
    <row r="17" spans="1:17" ht="12" customHeight="1">
      <c r="A17" s="382" t="s">
        <v>323</v>
      </c>
      <c r="B17" s="383"/>
      <c r="C17" s="384">
        <v>911</v>
      </c>
      <c r="D17" s="390">
        <v>778</v>
      </c>
      <c r="E17" s="296">
        <v>95</v>
      </c>
      <c r="F17" s="296">
        <v>17</v>
      </c>
      <c r="G17" s="391">
        <v>21</v>
      </c>
      <c r="H17" s="384">
        <v>461</v>
      </c>
      <c r="I17" s="296">
        <v>395</v>
      </c>
      <c r="J17" s="296">
        <v>51</v>
      </c>
      <c r="K17" s="296">
        <v>5</v>
      </c>
      <c r="L17" s="296">
        <v>10</v>
      </c>
      <c r="M17" s="407">
        <v>450</v>
      </c>
      <c r="N17" s="296">
        <v>383</v>
      </c>
      <c r="O17" s="296">
        <v>44</v>
      </c>
      <c r="P17" s="296">
        <v>12</v>
      </c>
      <c r="Q17" s="296">
        <v>11</v>
      </c>
    </row>
    <row r="18" spans="1:17" ht="12" customHeight="1">
      <c r="A18" s="386" t="s">
        <v>324</v>
      </c>
      <c r="B18" s="387"/>
      <c r="C18" s="405">
        <v>773</v>
      </c>
      <c r="D18" s="388">
        <v>632</v>
      </c>
      <c r="E18" s="304">
        <v>95</v>
      </c>
      <c r="F18" s="304">
        <v>28</v>
      </c>
      <c r="G18" s="389">
        <v>18</v>
      </c>
      <c r="H18" s="405">
        <v>415</v>
      </c>
      <c r="I18" s="304">
        <v>337</v>
      </c>
      <c r="J18" s="304">
        <v>61</v>
      </c>
      <c r="K18" s="304">
        <v>7</v>
      </c>
      <c r="L18" s="304">
        <v>10</v>
      </c>
      <c r="M18" s="406">
        <v>358</v>
      </c>
      <c r="N18" s="304">
        <v>295</v>
      </c>
      <c r="O18" s="304">
        <v>34</v>
      </c>
      <c r="P18" s="304">
        <v>21</v>
      </c>
      <c r="Q18" s="304">
        <v>8</v>
      </c>
    </row>
    <row r="19" spans="1:17" ht="12" customHeight="1">
      <c r="A19" s="382" t="s">
        <v>325</v>
      </c>
      <c r="B19" s="383"/>
      <c r="C19" s="384">
        <v>484</v>
      </c>
      <c r="D19" s="390">
        <v>396</v>
      </c>
      <c r="E19" s="296">
        <v>65</v>
      </c>
      <c r="F19" s="296">
        <v>9</v>
      </c>
      <c r="G19" s="391">
        <v>14</v>
      </c>
      <c r="H19" s="384">
        <v>233</v>
      </c>
      <c r="I19" s="296">
        <v>186</v>
      </c>
      <c r="J19" s="296">
        <v>40</v>
      </c>
      <c r="K19" s="296" t="s">
        <v>679</v>
      </c>
      <c r="L19" s="296">
        <v>7</v>
      </c>
      <c r="M19" s="407">
        <v>251</v>
      </c>
      <c r="N19" s="296">
        <v>210</v>
      </c>
      <c r="O19" s="296">
        <v>25</v>
      </c>
      <c r="P19" s="296">
        <v>9</v>
      </c>
      <c r="Q19" s="296">
        <v>7</v>
      </c>
    </row>
    <row r="20" spans="1:17" ht="12" customHeight="1">
      <c r="A20" s="382" t="s">
        <v>326</v>
      </c>
      <c r="B20" s="383"/>
      <c r="C20" s="384">
        <v>846</v>
      </c>
      <c r="D20" s="390">
        <v>725</v>
      </c>
      <c r="E20" s="296">
        <v>84</v>
      </c>
      <c r="F20" s="296">
        <v>22</v>
      </c>
      <c r="G20" s="391">
        <v>15</v>
      </c>
      <c r="H20" s="384">
        <v>459</v>
      </c>
      <c r="I20" s="296">
        <v>401</v>
      </c>
      <c r="J20" s="296">
        <v>50</v>
      </c>
      <c r="K20" s="296">
        <v>3</v>
      </c>
      <c r="L20" s="296">
        <v>5</v>
      </c>
      <c r="M20" s="407">
        <v>387</v>
      </c>
      <c r="N20" s="296">
        <v>324</v>
      </c>
      <c r="O20" s="296">
        <v>34</v>
      </c>
      <c r="P20" s="296">
        <v>19</v>
      </c>
      <c r="Q20" s="296">
        <v>10</v>
      </c>
    </row>
    <row r="21" spans="1:17" ht="12" customHeight="1">
      <c r="A21" s="382" t="s">
        <v>327</v>
      </c>
      <c r="B21" s="383"/>
      <c r="C21" s="384">
        <v>1823</v>
      </c>
      <c r="D21" s="390">
        <v>1593</v>
      </c>
      <c r="E21" s="296">
        <v>170</v>
      </c>
      <c r="F21" s="296">
        <v>36</v>
      </c>
      <c r="G21" s="391">
        <v>24</v>
      </c>
      <c r="H21" s="384">
        <v>1004</v>
      </c>
      <c r="I21" s="296">
        <v>879</v>
      </c>
      <c r="J21" s="296">
        <v>112</v>
      </c>
      <c r="K21" s="296">
        <v>3</v>
      </c>
      <c r="L21" s="296">
        <v>10</v>
      </c>
      <c r="M21" s="407">
        <v>819</v>
      </c>
      <c r="N21" s="296">
        <v>714</v>
      </c>
      <c r="O21" s="296">
        <v>58</v>
      </c>
      <c r="P21" s="296">
        <v>33</v>
      </c>
      <c r="Q21" s="296">
        <v>14</v>
      </c>
    </row>
    <row r="22" spans="1:17" ht="12" customHeight="1">
      <c r="A22" s="392" t="s">
        <v>328</v>
      </c>
      <c r="B22" s="393"/>
      <c r="C22" s="408">
        <v>590</v>
      </c>
      <c r="D22" s="394">
        <v>503</v>
      </c>
      <c r="E22" s="292">
        <v>66</v>
      </c>
      <c r="F22" s="292">
        <v>11</v>
      </c>
      <c r="G22" s="395">
        <v>10</v>
      </c>
      <c r="H22" s="408">
        <v>301</v>
      </c>
      <c r="I22" s="292">
        <v>255</v>
      </c>
      <c r="J22" s="292">
        <v>43</v>
      </c>
      <c r="K22" s="292">
        <v>1</v>
      </c>
      <c r="L22" s="292">
        <v>2</v>
      </c>
      <c r="M22" s="409">
        <v>289</v>
      </c>
      <c r="N22" s="292">
        <v>248</v>
      </c>
      <c r="O22" s="292">
        <v>23</v>
      </c>
      <c r="P22" s="292">
        <v>10</v>
      </c>
      <c r="Q22" s="292">
        <v>8</v>
      </c>
    </row>
    <row r="23" spans="1:17" ht="12" customHeight="1">
      <c r="A23" s="382" t="s">
        <v>329</v>
      </c>
      <c r="B23" s="383"/>
      <c r="C23" s="384">
        <v>872</v>
      </c>
      <c r="D23" s="390">
        <v>745</v>
      </c>
      <c r="E23" s="296">
        <v>100</v>
      </c>
      <c r="F23" s="296">
        <v>19</v>
      </c>
      <c r="G23" s="389">
        <v>8</v>
      </c>
      <c r="H23" s="384">
        <v>439</v>
      </c>
      <c r="I23" s="296">
        <v>374</v>
      </c>
      <c r="J23" s="296">
        <v>60</v>
      </c>
      <c r="K23" s="296">
        <v>3</v>
      </c>
      <c r="L23" s="296">
        <v>2</v>
      </c>
      <c r="M23" s="407">
        <v>433</v>
      </c>
      <c r="N23" s="296">
        <v>371</v>
      </c>
      <c r="O23" s="296">
        <v>40</v>
      </c>
      <c r="P23" s="296">
        <v>16</v>
      </c>
      <c r="Q23" s="296">
        <v>6</v>
      </c>
    </row>
    <row r="24" spans="1:17" ht="12" customHeight="1">
      <c r="A24" s="382" t="s">
        <v>330</v>
      </c>
      <c r="B24" s="383"/>
      <c r="C24" s="384">
        <v>327</v>
      </c>
      <c r="D24" s="390">
        <v>261</v>
      </c>
      <c r="E24" s="296">
        <v>49</v>
      </c>
      <c r="F24" s="296">
        <v>10</v>
      </c>
      <c r="G24" s="391">
        <v>7</v>
      </c>
      <c r="H24" s="384">
        <v>171</v>
      </c>
      <c r="I24" s="296">
        <v>140</v>
      </c>
      <c r="J24" s="296">
        <v>28</v>
      </c>
      <c r="K24" s="296">
        <v>1</v>
      </c>
      <c r="L24" s="296">
        <v>2</v>
      </c>
      <c r="M24" s="407">
        <v>156</v>
      </c>
      <c r="N24" s="296">
        <v>121</v>
      </c>
      <c r="O24" s="296">
        <v>21</v>
      </c>
      <c r="P24" s="296">
        <v>9</v>
      </c>
      <c r="Q24" s="296">
        <v>5</v>
      </c>
    </row>
    <row r="25" spans="1:17" ht="12" customHeight="1">
      <c r="A25" s="382" t="s">
        <v>331</v>
      </c>
      <c r="B25" s="383"/>
      <c r="C25" s="384">
        <v>453</v>
      </c>
      <c r="D25" s="390">
        <v>377</v>
      </c>
      <c r="E25" s="296">
        <v>62</v>
      </c>
      <c r="F25" s="296">
        <v>6</v>
      </c>
      <c r="G25" s="391">
        <v>8</v>
      </c>
      <c r="H25" s="384">
        <v>224</v>
      </c>
      <c r="I25" s="296">
        <v>182</v>
      </c>
      <c r="J25" s="296">
        <v>37</v>
      </c>
      <c r="K25" s="296">
        <v>2</v>
      </c>
      <c r="L25" s="296">
        <v>3</v>
      </c>
      <c r="M25" s="407">
        <v>229</v>
      </c>
      <c r="N25" s="296">
        <v>195</v>
      </c>
      <c r="O25" s="296">
        <v>25</v>
      </c>
      <c r="P25" s="296">
        <v>4</v>
      </c>
      <c r="Q25" s="296">
        <v>5</v>
      </c>
    </row>
    <row r="26" spans="1:17" ht="12" customHeight="1">
      <c r="A26" s="382" t="s">
        <v>332</v>
      </c>
      <c r="B26" s="383"/>
      <c r="C26" s="384">
        <v>289</v>
      </c>
      <c r="D26" s="390">
        <v>237</v>
      </c>
      <c r="E26" s="296">
        <v>35</v>
      </c>
      <c r="F26" s="296">
        <v>10</v>
      </c>
      <c r="G26" s="391">
        <v>7</v>
      </c>
      <c r="H26" s="384">
        <v>143</v>
      </c>
      <c r="I26" s="296">
        <v>115</v>
      </c>
      <c r="J26" s="296">
        <v>24</v>
      </c>
      <c r="K26" s="296">
        <v>3</v>
      </c>
      <c r="L26" s="296">
        <v>1</v>
      </c>
      <c r="M26" s="407">
        <v>146</v>
      </c>
      <c r="N26" s="296">
        <v>122</v>
      </c>
      <c r="O26" s="296">
        <v>11</v>
      </c>
      <c r="P26" s="296">
        <v>7</v>
      </c>
      <c r="Q26" s="296">
        <v>6</v>
      </c>
    </row>
    <row r="27" spans="1:17" ht="12" customHeight="1">
      <c r="A27" s="382" t="s">
        <v>333</v>
      </c>
      <c r="B27" s="383"/>
      <c r="C27" s="384">
        <v>240</v>
      </c>
      <c r="D27" s="390">
        <v>200</v>
      </c>
      <c r="E27" s="296">
        <v>32</v>
      </c>
      <c r="F27" s="296">
        <v>6</v>
      </c>
      <c r="G27" s="395">
        <v>2</v>
      </c>
      <c r="H27" s="384">
        <v>129</v>
      </c>
      <c r="I27" s="296">
        <v>107</v>
      </c>
      <c r="J27" s="296">
        <v>20</v>
      </c>
      <c r="K27" s="296">
        <v>1</v>
      </c>
      <c r="L27" s="296">
        <v>1</v>
      </c>
      <c r="M27" s="407">
        <v>111</v>
      </c>
      <c r="N27" s="296">
        <v>93</v>
      </c>
      <c r="O27" s="296">
        <v>12</v>
      </c>
      <c r="P27" s="296">
        <v>5</v>
      </c>
      <c r="Q27" s="296">
        <v>1</v>
      </c>
    </row>
    <row r="28" spans="1:17" ht="12" customHeight="1">
      <c r="A28" s="386" t="s">
        <v>334</v>
      </c>
      <c r="B28" s="387"/>
      <c r="C28" s="410">
        <v>404</v>
      </c>
      <c r="D28" s="388">
        <v>343</v>
      </c>
      <c r="E28" s="304">
        <v>50</v>
      </c>
      <c r="F28" s="304">
        <v>4</v>
      </c>
      <c r="G28" s="389">
        <v>7</v>
      </c>
      <c r="H28" s="410">
        <v>220</v>
      </c>
      <c r="I28" s="304">
        <v>187</v>
      </c>
      <c r="J28" s="304">
        <v>31</v>
      </c>
      <c r="K28" s="304" t="s">
        <v>679</v>
      </c>
      <c r="L28" s="304">
        <v>2</v>
      </c>
      <c r="M28" s="411">
        <v>184</v>
      </c>
      <c r="N28" s="304">
        <v>156</v>
      </c>
      <c r="O28" s="304">
        <v>19</v>
      </c>
      <c r="P28" s="304">
        <v>4</v>
      </c>
      <c r="Q28" s="304">
        <v>5</v>
      </c>
    </row>
    <row r="29" spans="1:17" ht="12" customHeight="1">
      <c r="A29" s="382" t="s">
        <v>335</v>
      </c>
      <c r="B29" s="383"/>
      <c r="C29" s="384">
        <v>1125</v>
      </c>
      <c r="D29" s="390">
        <v>995</v>
      </c>
      <c r="E29" s="296">
        <v>94</v>
      </c>
      <c r="F29" s="296">
        <v>16</v>
      </c>
      <c r="G29" s="391">
        <v>20</v>
      </c>
      <c r="H29" s="384">
        <v>590</v>
      </c>
      <c r="I29" s="296">
        <v>522</v>
      </c>
      <c r="J29" s="296">
        <v>59</v>
      </c>
      <c r="K29" s="296">
        <v>3</v>
      </c>
      <c r="L29" s="296">
        <v>6</v>
      </c>
      <c r="M29" s="407">
        <v>535</v>
      </c>
      <c r="N29" s="296">
        <v>473</v>
      </c>
      <c r="O29" s="296">
        <v>35</v>
      </c>
      <c r="P29" s="296">
        <v>13</v>
      </c>
      <c r="Q29" s="296">
        <v>14</v>
      </c>
    </row>
    <row r="30" spans="1:17" ht="12" customHeight="1">
      <c r="A30" s="382" t="s">
        <v>336</v>
      </c>
      <c r="B30" s="383"/>
      <c r="C30" s="384">
        <v>197</v>
      </c>
      <c r="D30" s="390">
        <v>165</v>
      </c>
      <c r="E30" s="296">
        <v>18</v>
      </c>
      <c r="F30" s="296">
        <v>7</v>
      </c>
      <c r="G30" s="391">
        <v>7</v>
      </c>
      <c r="H30" s="384">
        <v>86</v>
      </c>
      <c r="I30" s="296">
        <v>74</v>
      </c>
      <c r="J30" s="296">
        <v>9</v>
      </c>
      <c r="K30" s="296">
        <v>1</v>
      </c>
      <c r="L30" s="296">
        <v>2</v>
      </c>
      <c r="M30" s="407">
        <v>111</v>
      </c>
      <c r="N30" s="296">
        <v>91</v>
      </c>
      <c r="O30" s="296">
        <v>9</v>
      </c>
      <c r="P30" s="296">
        <v>6</v>
      </c>
      <c r="Q30" s="296">
        <v>5</v>
      </c>
    </row>
    <row r="31" spans="1:17" ht="12" customHeight="1">
      <c r="A31" s="382" t="s">
        <v>337</v>
      </c>
      <c r="B31" s="383"/>
      <c r="C31" s="384">
        <v>421</v>
      </c>
      <c r="D31" s="390">
        <v>347</v>
      </c>
      <c r="E31" s="296">
        <v>55</v>
      </c>
      <c r="F31" s="296">
        <v>12</v>
      </c>
      <c r="G31" s="391">
        <v>7</v>
      </c>
      <c r="H31" s="384">
        <v>214</v>
      </c>
      <c r="I31" s="296">
        <v>178</v>
      </c>
      <c r="J31" s="296">
        <v>33</v>
      </c>
      <c r="K31" s="296">
        <v>1</v>
      </c>
      <c r="L31" s="296">
        <v>2</v>
      </c>
      <c r="M31" s="407">
        <v>207</v>
      </c>
      <c r="N31" s="296">
        <v>169</v>
      </c>
      <c r="O31" s="296">
        <v>22</v>
      </c>
      <c r="P31" s="296">
        <v>11</v>
      </c>
      <c r="Q31" s="296">
        <v>5</v>
      </c>
    </row>
    <row r="32" spans="1:17" ht="12" customHeight="1">
      <c r="A32" s="392" t="s">
        <v>338</v>
      </c>
      <c r="B32" s="393"/>
      <c r="C32" s="408">
        <v>186</v>
      </c>
      <c r="D32" s="394">
        <v>152</v>
      </c>
      <c r="E32" s="292">
        <v>25</v>
      </c>
      <c r="F32" s="292">
        <v>5</v>
      </c>
      <c r="G32" s="395">
        <v>4</v>
      </c>
      <c r="H32" s="408">
        <v>88</v>
      </c>
      <c r="I32" s="292">
        <v>67</v>
      </c>
      <c r="J32" s="292">
        <v>21</v>
      </c>
      <c r="K32" s="292" t="s">
        <v>679</v>
      </c>
      <c r="L32" s="292" t="s">
        <v>679</v>
      </c>
      <c r="M32" s="409">
        <v>98</v>
      </c>
      <c r="N32" s="292">
        <v>85</v>
      </c>
      <c r="O32" s="292">
        <v>4</v>
      </c>
      <c r="P32" s="292">
        <v>5</v>
      </c>
      <c r="Q32" s="292">
        <v>4</v>
      </c>
    </row>
    <row r="33" spans="1:17" ht="12" customHeight="1">
      <c r="A33" s="382" t="s">
        <v>339</v>
      </c>
      <c r="B33" s="383"/>
      <c r="C33" s="384">
        <v>297</v>
      </c>
      <c r="D33" s="390">
        <v>273</v>
      </c>
      <c r="E33" s="296">
        <v>19</v>
      </c>
      <c r="F33" s="296">
        <v>2</v>
      </c>
      <c r="G33" s="389">
        <v>3</v>
      </c>
      <c r="H33" s="384">
        <v>153</v>
      </c>
      <c r="I33" s="296">
        <v>137</v>
      </c>
      <c r="J33" s="296">
        <v>15</v>
      </c>
      <c r="K33" s="296" t="s">
        <v>679</v>
      </c>
      <c r="L33" s="296">
        <v>1</v>
      </c>
      <c r="M33" s="407">
        <v>144</v>
      </c>
      <c r="N33" s="296">
        <v>136</v>
      </c>
      <c r="O33" s="296">
        <v>4</v>
      </c>
      <c r="P33" s="296">
        <v>2</v>
      </c>
      <c r="Q33" s="296">
        <v>2</v>
      </c>
    </row>
    <row r="34" spans="1:17" ht="12" customHeight="1">
      <c r="A34" s="382" t="s">
        <v>340</v>
      </c>
      <c r="B34" s="383"/>
      <c r="C34" s="384">
        <v>763</v>
      </c>
      <c r="D34" s="390">
        <v>680</v>
      </c>
      <c r="E34" s="296">
        <v>60</v>
      </c>
      <c r="F34" s="296">
        <v>10</v>
      </c>
      <c r="G34" s="391">
        <v>13</v>
      </c>
      <c r="H34" s="384">
        <v>404</v>
      </c>
      <c r="I34" s="296">
        <v>360</v>
      </c>
      <c r="J34" s="296">
        <v>35</v>
      </c>
      <c r="K34" s="296">
        <v>2</v>
      </c>
      <c r="L34" s="296">
        <v>7</v>
      </c>
      <c r="M34" s="407">
        <v>359</v>
      </c>
      <c r="N34" s="296">
        <v>320</v>
      </c>
      <c r="O34" s="296">
        <v>25</v>
      </c>
      <c r="P34" s="296">
        <v>8</v>
      </c>
      <c r="Q34" s="296">
        <v>6</v>
      </c>
    </row>
    <row r="35" spans="1:17" ht="12" customHeight="1">
      <c r="A35" s="382" t="s">
        <v>341</v>
      </c>
      <c r="B35" s="383"/>
      <c r="C35" s="384">
        <v>748</v>
      </c>
      <c r="D35" s="390">
        <v>664</v>
      </c>
      <c r="E35" s="296">
        <v>63</v>
      </c>
      <c r="F35" s="296">
        <v>15</v>
      </c>
      <c r="G35" s="391">
        <v>6</v>
      </c>
      <c r="H35" s="384">
        <v>375</v>
      </c>
      <c r="I35" s="296">
        <v>334</v>
      </c>
      <c r="J35" s="296">
        <v>39</v>
      </c>
      <c r="K35" s="296">
        <v>1</v>
      </c>
      <c r="L35" s="296">
        <v>1</v>
      </c>
      <c r="M35" s="407">
        <v>373</v>
      </c>
      <c r="N35" s="296">
        <v>330</v>
      </c>
      <c r="O35" s="296">
        <v>24</v>
      </c>
      <c r="P35" s="296">
        <v>14</v>
      </c>
      <c r="Q35" s="296">
        <v>5</v>
      </c>
    </row>
    <row r="36" spans="1:17" ht="12" customHeight="1">
      <c r="A36" s="382" t="s">
        <v>342</v>
      </c>
      <c r="B36" s="383"/>
      <c r="C36" s="384">
        <v>481</v>
      </c>
      <c r="D36" s="390">
        <v>421</v>
      </c>
      <c r="E36" s="296">
        <v>42</v>
      </c>
      <c r="F36" s="296">
        <v>6</v>
      </c>
      <c r="G36" s="391">
        <v>12</v>
      </c>
      <c r="H36" s="384">
        <v>252</v>
      </c>
      <c r="I36" s="296">
        <v>225</v>
      </c>
      <c r="J36" s="296">
        <v>26</v>
      </c>
      <c r="K36" s="296" t="s">
        <v>679</v>
      </c>
      <c r="L36" s="296">
        <v>1</v>
      </c>
      <c r="M36" s="407">
        <v>229</v>
      </c>
      <c r="N36" s="296">
        <v>196</v>
      </c>
      <c r="O36" s="296">
        <v>16</v>
      </c>
      <c r="P36" s="296">
        <v>6</v>
      </c>
      <c r="Q36" s="296">
        <v>11</v>
      </c>
    </row>
    <row r="37" spans="1:17" ht="12" customHeight="1">
      <c r="A37" s="382" t="s">
        <v>343</v>
      </c>
      <c r="B37" s="383"/>
      <c r="C37" s="384">
        <v>390</v>
      </c>
      <c r="D37" s="390">
        <v>327</v>
      </c>
      <c r="E37" s="296">
        <v>46</v>
      </c>
      <c r="F37" s="296">
        <v>9</v>
      </c>
      <c r="G37" s="395">
        <v>8</v>
      </c>
      <c r="H37" s="384">
        <v>179</v>
      </c>
      <c r="I37" s="296">
        <v>149</v>
      </c>
      <c r="J37" s="296">
        <v>27</v>
      </c>
      <c r="K37" s="296">
        <v>1</v>
      </c>
      <c r="L37" s="296">
        <v>2</v>
      </c>
      <c r="M37" s="407">
        <v>211</v>
      </c>
      <c r="N37" s="296">
        <v>178</v>
      </c>
      <c r="O37" s="296">
        <v>19</v>
      </c>
      <c r="P37" s="296">
        <v>8</v>
      </c>
      <c r="Q37" s="296">
        <v>6</v>
      </c>
    </row>
    <row r="38" spans="1:17" ht="12" customHeight="1">
      <c r="A38" s="386" t="s">
        <v>344</v>
      </c>
      <c r="B38" s="387"/>
      <c r="C38" s="405">
        <v>314</v>
      </c>
      <c r="D38" s="388">
        <v>267</v>
      </c>
      <c r="E38" s="304">
        <v>35</v>
      </c>
      <c r="F38" s="304">
        <v>10</v>
      </c>
      <c r="G38" s="389">
        <v>2</v>
      </c>
      <c r="H38" s="405">
        <v>149</v>
      </c>
      <c r="I38" s="304">
        <v>123</v>
      </c>
      <c r="J38" s="304">
        <v>24</v>
      </c>
      <c r="K38" s="304">
        <v>1</v>
      </c>
      <c r="L38" s="304">
        <v>1</v>
      </c>
      <c r="M38" s="406">
        <v>165</v>
      </c>
      <c r="N38" s="304">
        <v>144</v>
      </c>
      <c r="O38" s="304">
        <v>11</v>
      </c>
      <c r="P38" s="304">
        <v>9</v>
      </c>
      <c r="Q38" s="304">
        <v>1</v>
      </c>
    </row>
    <row r="39" spans="1:17" ht="12" customHeight="1">
      <c r="A39" s="382" t="s">
        <v>345</v>
      </c>
      <c r="B39" s="383"/>
      <c r="C39" s="384">
        <v>246</v>
      </c>
      <c r="D39" s="390">
        <v>193</v>
      </c>
      <c r="E39" s="296">
        <v>41</v>
      </c>
      <c r="F39" s="296">
        <v>9</v>
      </c>
      <c r="G39" s="391">
        <v>3</v>
      </c>
      <c r="H39" s="384">
        <v>121</v>
      </c>
      <c r="I39" s="296">
        <v>101</v>
      </c>
      <c r="J39" s="296">
        <v>17</v>
      </c>
      <c r="K39" s="296">
        <v>1</v>
      </c>
      <c r="L39" s="296">
        <v>2</v>
      </c>
      <c r="M39" s="407">
        <v>125</v>
      </c>
      <c r="N39" s="296">
        <v>92</v>
      </c>
      <c r="O39" s="296">
        <v>24</v>
      </c>
      <c r="P39" s="296">
        <v>8</v>
      </c>
      <c r="Q39" s="296">
        <v>1</v>
      </c>
    </row>
    <row r="40" spans="1:17" ht="12" customHeight="1">
      <c r="A40" s="382" t="s">
        <v>346</v>
      </c>
      <c r="B40" s="383"/>
      <c r="C40" s="384">
        <v>532</v>
      </c>
      <c r="D40" s="390">
        <v>464</v>
      </c>
      <c r="E40" s="296">
        <v>54</v>
      </c>
      <c r="F40" s="296">
        <v>8</v>
      </c>
      <c r="G40" s="391">
        <v>6</v>
      </c>
      <c r="H40" s="384">
        <v>280</v>
      </c>
      <c r="I40" s="296">
        <v>243</v>
      </c>
      <c r="J40" s="296">
        <v>34</v>
      </c>
      <c r="K40" s="296" t="s">
        <v>679</v>
      </c>
      <c r="L40" s="296">
        <v>3</v>
      </c>
      <c r="M40" s="407">
        <v>252</v>
      </c>
      <c r="N40" s="296">
        <v>221</v>
      </c>
      <c r="O40" s="296">
        <v>20</v>
      </c>
      <c r="P40" s="296">
        <v>8</v>
      </c>
      <c r="Q40" s="296">
        <v>3</v>
      </c>
    </row>
    <row r="41" spans="1:17" ht="12" customHeight="1">
      <c r="A41" s="382" t="s">
        <v>347</v>
      </c>
      <c r="B41" s="383"/>
      <c r="C41" s="384">
        <v>520</v>
      </c>
      <c r="D41" s="390">
        <v>460</v>
      </c>
      <c r="E41" s="296">
        <v>47</v>
      </c>
      <c r="F41" s="296">
        <v>8</v>
      </c>
      <c r="G41" s="391">
        <v>5</v>
      </c>
      <c r="H41" s="384">
        <v>271</v>
      </c>
      <c r="I41" s="296">
        <v>238</v>
      </c>
      <c r="J41" s="296">
        <v>28</v>
      </c>
      <c r="K41" s="296">
        <v>4</v>
      </c>
      <c r="L41" s="296">
        <v>1</v>
      </c>
      <c r="M41" s="407">
        <v>249</v>
      </c>
      <c r="N41" s="296">
        <v>222</v>
      </c>
      <c r="O41" s="296">
        <v>19</v>
      </c>
      <c r="P41" s="296">
        <v>4</v>
      </c>
      <c r="Q41" s="296">
        <v>4</v>
      </c>
    </row>
    <row r="42" spans="1:17" ht="12" customHeight="1">
      <c r="A42" s="392" t="s">
        <v>348</v>
      </c>
      <c r="B42" s="393"/>
      <c r="C42" s="408">
        <v>211</v>
      </c>
      <c r="D42" s="394">
        <v>190</v>
      </c>
      <c r="E42" s="292">
        <v>17</v>
      </c>
      <c r="F42" s="292">
        <v>3</v>
      </c>
      <c r="G42" s="391">
        <v>1</v>
      </c>
      <c r="H42" s="408">
        <v>107</v>
      </c>
      <c r="I42" s="292">
        <v>94</v>
      </c>
      <c r="J42" s="292">
        <v>13</v>
      </c>
      <c r="K42" s="292" t="s">
        <v>679</v>
      </c>
      <c r="L42" s="292" t="s">
        <v>679</v>
      </c>
      <c r="M42" s="409">
        <v>104</v>
      </c>
      <c r="N42" s="292">
        <v>96</v>
      </c>
      <c r="O42" s="292">
        <v>4</v>
      </c>
      <c r="P42" s="292">
        <v>3</v>
      </c>
      <c r="Q42" s="292">
        <v>1</v>
      </c>
    </row>
    <row r="43" spans="1:17" ht="12" customHeight="1">
      <c r="A43" s="382" t="s">
        <v>349</v>
      </c>
      <c r="B43" s="383"/>
      <c r="C43" s="384">
        <v>1495</v>
      </c>
      <c r="D43" s="390">
        <v>1358</v>
      </c>
      <c r="E43" s="296">
        <v>95</v>
      </c>
      <c r="F43" s="296">
        <v>12</v>
      </c>
      <c r="G43" s="389">
        <v>30</v>
      </c>
      <c r="H43" s="384">
        <v>777</v>
      </c>
      <c r="I43" s="296">
        <v>698</v>
      </c>
      <c r="J43" s="296">
        <v>60</v>
      </c>
      <c r="K43" s="296">
        <v>2</v>
      </c>
      <c r="L43" s="296">
        <v>17</v>
      </c>
      <c r="M43" s="407">
        <v>718</v>
      </c>
      <c r="N43" s="296">
        <v>660</v>
      </c>
      <c r="O43" s="296">
        <v>35</v>
      </c>
      <c r="P43" s="296">
        <v>10</v>
      </c>
      <c r="Q43" s="296">
        <v>13</v>
      </c>
    </row>
    <row r="44" spans="1:17" ht="12" customHeight="1">
      <c r="A44" s="382" t="s">
        <v>350</v>
      </c>
      <c r="B44" s="383"/>
      <c r="C44" s="384">
        <v>222</v>
      </c>
      <c r="D44" s="390">
        <v>190</v>
      </c>
      <c r="E44" s="296">
        <v>21</v>
      </c>
      <c r="F44" s="296">
        <v>7</v>
      </c>
      <c r="G44" s="391">
        <v>4</v>
      </c>
      <c r="H44" s="384">
        <v>107</v>
      </c>
      <c r="I44" s="296">
        <v>89</v>
      </c>
      <c r="J44" s="296">
        <v>15</v>
      </c>
      <c r="K44" s="296">
        <v>2</v>
      </c>
      <c r="L44" s="296">
        <v>1</v>
      </c>
      <c r="M44" s="407">
        <v>115</v>
      </c>
      <c r="N44" s="296">
        <v>101</v>
      </c>
      <c r="O44" s="296">
        <v>6</v>
      </c>
      <c r="P44" s="296">
        <v>5</v>
      </c>
      <c r="Q44" s="296">
        <v>3</v>
      </c>
    </row>
    <row r="45" spans="1:17" ht="12" customHeight="1">
      <c r="A45" s="382" t="s">
        <v>351</v>
      </c>
      <c r="B45" s="383"/>
      <c r="C45" s="384">
        <v>253</v>
      </c>
      <c r="D45" s="390">
        <v>216</v>
      </c>
      <c r="E45" s="296">
        <v>24</v>
      </c>
      <c r="F45" s="296">
        <v>3</v>
      </c>
      <c r="G45" s="391">
        <v>10</v>
      </c>
      <c r="H45" s="384">
        <v>116</v>
      </c>
      <c r="I45" s="296">
        <v>99</v>
      </c>
      <c r="J45" s="296">
        <v>14</v>
      </c>
      <c r="K45" s="296" t="s">
        <v>679</v>
      </c>
      <c r="L45" s="296">
        <v>3</v>
      </c>
      <c r="M45" s="407">
        <v>137</v>
      </c>
      <c r="N45" s="296">
        <v>117</v>
      </c>
      <c r="O45" s="296">
        <v>10</v>
      </c>
      <c r="P45" s="296">
        <v>3</v>
      </c>
      <c r="Q45" s="296">
        <v>7</v>
      </c>
    </row>
    <row r="46" spans="1:17" ht="12" customHeight="1">
      <c r="A46" s="382" t="s">
        <v>352</v>
      </c>
      <c r="B46" s="383"/>
      <c r="C46" s="384">
        <v>359</v>
      </c>
      <c r="D46" s="390">
        <v>308</v>
      </c>
      <c r="E46" s="296">
        <v>39</v>
      </c>
      <c r="F46" s="296">
        <v>6</v>
      </c>
      <c r="G46" s="391">
        <v>6</v>
      </c>
      <c r="H46" s="384">
        <v>189</v>
      </c>
      <c r="I46" s="296">
        <v>158</v>
      </c>
      <c r="J46" s="296">
        <v>26</v>
      </c>
      <c r="K46" s="296">
        <v>1</v>
      </c>
      <c r="L46" s="296">
        <v>4</v>
      </c>
      <c r="M46" s="407">
        <v>170</v>
      </c>
      <c r="N46" s="296">
        <v>150</v>
      </c>
      <c r="O46" s="296">
        <v>13</v>
      </c>
      <c r="P46" s="296">
        <v>5</v>
      </c>
      <c r="Q46" s="296">
        <v>2</v>
      </c>
    </row>
    <row r="47" spans="1:17" ht="12" customHeight="1">
      <c r="A47" s="382" t="s">
        <v>353</v>
      </c>
      <c r="B47" s="383"/>
      <c r="C47" s="384">
        <v>376</v>
      </c>
      <c r="D47" s="390">
        <v>323</v>
      </c>
      <c r="E47" s="296">
        <v>41</v>
      </c>
      <c r="F47" s="296">
        <v>9</v>
      </c>
      <c r="G47" s="391">
        <v>3</v>
      </c>
      <c r="H47" s="384">
        <v>180</v>
      </c>
      <c r="I47" s="296">
        <v>150</v>
      </c>
      <c r="J47" s="296">
        <v>28</v>
      </c>
      <c r="K47" s="296">
        <v>1</v>
      </c>
      <c r="L47" s="296">
        <v>1</v>
      </c>
      <c r="M47" s="407">
        <v>196</v>
      </c>
      <c r="N47" s="296">
        <v>173</v>
      </c>
      <c r="O47" s="296">
        <v>13</v>
      </c>
      <c r="P47" s="296">
        <v>8</v>
      </c>
      <c r="Q47" s="296">
        <v>2</v>
      </c>
    </row>
    <row r="48" spans="1:17" ht="12" customHeight="1">
      <c r="A48" s="386" t="s">
        <v>354</v>
      </c>
      <c r="B48" s="387"/>
      <c r="C48" s="405">
        <v>432</v>
      </c>
      <c r="D48" s="388">
        <v>372</v>
      </c>
      <c r="E48" s="304">
        <v>37</v>
      </c>
      <c r="F48" s="304">
        <v>10</v>
      </c>
      <c r="G48" s="389">
        <v>13</v>
      </c>
      <c r="H48" s="405">
        <v>230</v>
      </c>
      <c r="I48" s="304">
        <v>193</v>
      </c>
      <c r="J48" s="304">
        <v>29</v>
      </c>
      <c r="K48" s="304">
        <v>3</v>
      </c>
      <c r="L48" s="304">
        <v>5</v>
      </c>
      <c r="M48" s="406">
        <v>202</v>
      </c>
      <c r="N48" s="304">
        <v>179</v>
      </c>
      <c r="O48" s="304">
        <v>8</v>
      </c>
      <c r="P48" s="304">
        <v>7</v>
      </c>
      <c r="Q48" s="304">
        <v>8</v>
      </c>
    </row>
    <row r="49" spans="1:17" ht="12" customHeight="1">
      <c r="A49" s="382" t="s">
        <v>355</v>
      </c>
      <c r="B49" s="383"/>
      <c r="C49" s="384">
        <v>293</v>
      </c>
      <c r="D49" s="390">
        <v>263</v>
      </c>
      <c r="E49" s="296">
        <v>19</v>
      </c>
      <c r="F49" s="296">
        <v>2</v>
      </c>
      <c r="G49" s="391">
        <v>9</v>
      </c>
      <c r="H49" s="384">
        <v>159</v>
      </c>
      <c r="I49" s="296">
        <v>145</v>
      </c>
      <c r="J49" s="296">
        <v>12</v>
      </c>
      <c r="K49" s="296" t="s">
        <v>679</v>
      </c>
      <c r="L49" s="296">
        <v>2</v>
      </c>
      <c r="M49" s="407">
        <v>134</v>
      </c>
      <c r="N49" s="296">
        <v>118</v>
      </c>
      <c r="O49" s="296">
        <v>7</v>
      </c>
      <c r="P49" s="296">
        <v>2</v>
      </c>
      <c r="Q49" s="296">
        <v>7</v>
      </c>
    </row>
    <row r="50" spans="1:17" ht="12" customHeight="1">
      <c r="A50" s="382" t="s">
        <v>356</v>
      </c>
      <c r="B50" s="383"/>
      <c r="C50" s="384">
        <v>1553</v>
      </c>
      <c r="D50" s="390">
        <v>1411</v>
      </c>
      <c r="E50" s="296">
        <v>96</v>
      </c>
      <c r="F50" s="296">
        <v>19</v>
      </c>
      <c r="G50" s="391">
        <v>27</v>
      </c>
      <c r="H50" s="384">
        <v>824</v>
      </c>
      <c r="I50" s="296">
        <v>738</v>
      </c>
      <c r="J50" s="296">
        <v>66</v>
      </c>
      <c r="K50" s="296">
        <v>3</v>
      </c>
      <c r="L50" s="296">
        <v>17</v>
      </c>
      <c r="M50" s="407">
        <v>729</v>
      </c>
      <c r="N50" s="296">
        <v>673</v>
      </c>
      <c r="O50" s="296">
        <v>30</v>
      </c>
      <c r="P50" s="296">
        <v>16</v>
      </c>
      <c r="Q50" s="296">
        <v>10</v>
      </c>
    </row>
    <row r="51" spans="1:17" ht="12" customHeight="1">
      <c r="A51" s="382" t="s">
        <v>357</v>
      </c>
      <c r="B51" s="383"/>
      <c r="C51" s="384">
        <v>998</v>
      </c>
      <c r="D51" s="390">
        <v>903</v>
      </c>
      <c r="E51" s="296">
        <v>70</v>
      </c>
      <c r="F51" s="296">
        <v>13</v>
      </c>
      <c r="G51" s="391">
        <v>12</v>
      </c>
      <c r="H51" s="384">
        <v>534</v>
      </c>
      <c r="I51" s="296">
        <v>477</v>
      </c>
      <c r="J51" s="296">
        <v>50</v>
      </c>
      <c r="K51" s="296" t="s">
        <v>679</v>
      </c>
      <c r="L51" s="296">
        <v>7</v>
      </c>
      <c r="M51" s="407">
        <v>464</v>
      </c>
      <c r="N51" s="296">
        <v>426</v>
      </c>
      <c r="O51" s="296">
        <v>20</v>
      </c>
      <c r="P51" s="296">
        <v>13</v>
      </c>
      <c r="Q51" s="296">
        <v>5</v>
      </c>
    </row>
    <row r="52" spans="1:17" ht="12" customHeight="1">
      <c r="A52" s="392" t="s">
        <v>358</v>
      </c>
      <c r="B52" s="393"/>
      <c r="C52" s="408">
        <v>818</v>
      </c>
      <c r="D52" s="394">
        <v>714</v>
      </c>
      <c r="E52" s="292">
        <v>69</v>
      </c>
      <c r="F52" s="292">
        <v>13</v>
      </c>
      <c r="G52" s="391">
        <v>22</v>
      </c>
      <c r="H52" s="408">
        <v>418</v>
      </c>
      <c r="I52" s="292">
        <v>360</v>
      </c>
      <c r="J52" s="292">
        <v>47</v>
      </c>
      <c r="K52" s="292">
        <v>1</v>
      </c>
      <c r="L52" s="292">
        <v>10</v>
      </c>
      <c r="M52" s="409">
        <v>400</v>
      </c>
      <c r="N52" s="292">
        <v>354</v>
      </c>
      <c r="O52" s="292">
        <v>22</v>
      </c>
      <c r="P52" s="292">
        <v>12</v>
      </c>
      <c r="Q52" s="292">
        <v>12</v>
      </c>
    </row>
    <row r="53" spans="1:17" ht="12" customHeight="1">
      <c r="A53" s="382" t="s">
        <v>359</v>
      </c>
      <c r="B53" s="383"/>
      <c r="C53" s="384">
        <v>1197</v>
      </c>
      <c r="D53" s="390">
        <v>1070</v>
      </c>
      <c r="E53" s="296">
        <v>87</v>
      </c>
      <c r="F53" s="296">
        <v>18</v>
      </c>
      <c r="G53" s="389">
        <v>22</v>
      </c>
      <c r="H53" s="384">
        <v>654</v>
      </c>
      <c r="I53" s="296">
        <v>582</v>
      </c>
      <c r="J53" s="296">
        <v>61</v>
      </c>
      <c r="K53" s="296">
        <v>2</v>
      </c>
      <c r="L53" s="296">
        <v>9</v>
      </c>
      <c r="M53" s="407">
        <v>543</v>
      </c>
      <c r="N53" s="296">
        <v>488</v>
      </c>
      <c r="O53" s="296">
        <v>26</v>
      </c>
      <c r="P53" s="296">
        <v>16</v>
      </c>
      <c r="Q53" s="296">
        <v>13</v>
      </c>
    </row>
    <row r="54" spans="1:17" ht="12" customHeight="1">
      <c r="A54" s="382" t="s">
        <v>360</v>
      </c>
      <c r="B54" s="383"/>
      <c r="C54" s="384">
        <v>804</v>
      </c>
      <c r="D54" s="390">
        <v>719</v>
      </c>
      <c r="E54" s="296">
        <v>55</v>
      </c>
      <c r="F54" s="296">
        <v>11</v>
      </c>
      <c r="G54" s="391">
        <v>19</v>
      </c>
      <c r="H54" s="384">
        <v>420</v>
      </c>
      <c r="I54" s="296">
        <v>372</v>
      </c>
      <c r="J54" s="296">
        <v>34</v>
      </c>
      <c r="K54" s="296">
        <v>3</v>
      </c>
      <c r="L54" s="296">
        <v>11</v>
      </c>
      <c r="M54" s="407">
        <v>384</v>
      </c>
      <c r="N54" s="296">
        <v>347</v>
      </c>
      <c r="O54" s="296">
        <v>21</v>
      </c>
      <c r="P54" s="296">
        <v>8</v>
      </c>
      <c r="Q54" s="296">
        <v>8</v>
      </c>
    </row>
    <row r="55" spans="1:17" ht="12" customHeight="1">
      <c r="A55" s="382" t="s">
        <v>361</v>
      </c>
      <c r="B55" s="383"/>
      <c r="C55" s="384">
        <v>927</v>
      </c>
      <c r="D55" s="390">
        <v>796</v>
      </c>
      <c r="E55" s="296">
        <v>59</v>
      </c>
      <c r="F55" s="296">
        <v>7</v>
      </c>
      <c r="G55" s="391">
        <v>65</v>
      </c>
      <c r="H55" s="384">
        <v>523</v>
      </c>
      <c r="I55" s="296">
        <v>430</v>
      </c>
      <c r="J55" s="296">
        <v>44</v>
      </c>
      <c r="K55" s="296" t="s">
        <v>679</v>
      </c>
      <c r="L55" s="296">
        <v>49</v>
      </c>
      <c r="M55" s="407">
        <v>404</v>
      </c>
      <c r="N55" s="296">
        <v>366</v>
      </c>
      <c r="O55" s="296">
        <v>15</v>
      </c>
      <c r="P55" s="296">
        <v>7</v>
      </c>
      <c r="Q55" s="296">
        <v>16</v>
      </c>
    </row>
    <row r="56" spans="1:17" ht="12" customHeight="1">
      <c r="A56" s="382" t="s">
        <v>362</v>
      </c>
      <c r="B56" s="383"/>
      <c r="C56" s="384">
        <v>423</v>
      </c>
      <c r="D56" s="390">
        <v>350</v>
      </c>
      <c r="E56" s="296">
        <v>41</v>
      </c>
      <c r="F56" s="296">
        <v>8</v>
      </c>
      <c r="G56" s="391">
        <v>24</v>
      </c>
      <c r="H56" s="384">
        <v>213</v>
      </c>
      <c r="I56" s="296">
        <v>184</v>
      </c>
      <c r="J56" s="296">
        <v>27</v>
      </c>
      <c r="K56" s="296" t="s">
        <v>679</v>
      </c>
      <c r="L56" s="296">
        <v>2</v>
      </c>
      <c r="M56" s="407">
        <v>210</v>
      </c>
      <c r="N56" s="296">
        <v>166</v>
      </c>
      <c r="O56" s="296">
        <v>14</v>
      </c>
      <c r="P56" s="296">
        <v>8</v>
      </c>
      <c r="Q56" s="296">
        <v>22</v>
      </c>
    </row>
    <row r="57" spans="1:17" ht="12" customHeight="1">
      <c r="A57" s="382" t="s">
        <v>363</v>
      </c>
      <c r="B57" s="383"/>
      <c r="C57" s="384">
        <v>634</v>
      </c>
      <c r="D57" s="390">
        <v>584</v>
      </c>
      <c r="E57" s="296">
        <v>42</v>
      </c>
      <c r="F57" s="296">
        <v>4</v>
      </c>
      <c r="G57" s="395">
        <v>4</v>
      </c>
      <c r="H57" s="384">
        <v>319</v>
      </c>
      <c r="I57" s="296">
        <v>293</v>
      </c>
      <c r="J57" s="296">
        <v>23</v>
      </c>
      <c r="K57" s="296" t="s">
        <v>679</v>
      </c>
      <c r="L57" s="296">
        <v>3</v>
      </c>
      <c r="M57" s="407">
        <v>315</v>
      </c>
      <c r="N57" s="296">
        <v>291</v>
      </c>
      <c r="O57" s="296">
        <v>19</v>
      </c>
      <c r="P57" s="296">
        <v>4</v>
      </c>
      <c r="Q57" s="296">
        <v>1</v>
      </c>
    </row>
    <row r="58" spans="1:17" ht="12" customHeight="1">
      <c r="A58" s="386" t="s">
        <v>364</v>
      </c>
      <c r="B58" s="387"/>
      <c r="C58" s="405">
        <v>475</v>
      </c>
      <c r="D58" s="388">
        <v>423</v>
      </c>
      <c r="E58" s="304">
        <v>39</v>
      </c>
      <c r="F58" s="304">
        <v>6</v>
      </c>
      <c r="G58" s="389">
        <v>7</v>
      </c>
      <c r="H58" s="405">
        <v>256</v>
      </c>
      <c r="I58" s="304">
        <v>223</v>
      </c>
      <c r="J58" s="304">
        <v>29</v>
      </c>
      <c r="K58" s="304" t="s">
        <v>679</v>
      </c>
      <c r="L58" s="304">
        <v>4</v>
      </c>
      <c r="M58" s="406">
        <v>219</v>
      </c>
      <c r="N58" s="304">
        <v>200</v>
      </c>
      <c r="O58" s="304">
        <v>10</v>
      </c>
      <c r="P58" s="304">
        <v>6</v>
      </c>
      <c r="Q58" s="304">
        <v>3</v>
      </c>
    </row>
    <row r="59" spans="1:17" ht="12" customHeight="1">
      <c r="A59" s="382" t="s">
        <v>365</v>
      </c>
      <c r="B59" s="383"/>
      <c r="C59" s="384">
        <v>1674</v>
      </c>
      <c r="D59" s="390">
        <v>1489</v>
      </c>
      <c r="E59" s="296">
        <v>129</v>
      </c>
      <c r="F59" s="296">
        <v>15</v>
      </c>
      <c r="G59" s="391">
        <v>41</v>
      </c>
      <c r="H59" s="384">
        <v>827</v>
      </c>
      <c r="I59" s="296">
        <v>710</v>
      </c>
      <c r="J59" s="296">
        <v>96</v>
      </c>
      <c r="K59" s="296">
        <v>3</v>
      </c>
      <c r="L59" s="296">
        <v>18</v>
      </c>
      <c r="M59" s="407">
        <v>847</v>
      </c>
      <c r="N59" s="296">
        <v>779</v>
      </c>
      <c r="O59" s="296">
        <v>33</v>
      </c>
      <c r="P59" s="296">
        <v>12</v>
      </c>
      <c r="Q59" s="296">
        <v>23</v>
      </c>
    </row>
    <row r="60" spans="1:17" ht="12" customHeight="1">
      <c r="A60" s="382" t="s">
        <v>366</v>
      </c>
      <c r="B60" s="383"/>
      <c r="C60" s="384">
        <v>1101</v>
      </c>
      <c r="D60" s="390">
        <v>978</v>
      </c>
      <c r="E60" s="296">
        <v>92</v>
      </c>
      <c r="F60" s="296">
        <v>7</v>
      </c>
      <c r="G60" s="391">
        <v>24</v>
      </c>
      <c r="H60" s="384">
        <v>549</v>
      </c>
      <c r="I60" s="296">
        <v>464</v>
      </c>
      <c r="J60" s="296">
        <v>69</v>
      </c>
      <c r="K60" s="296">
        <v>2</v>
      </c>
      <c r="L60" s="296">
        <v>14</v>
      </c>
      <c r="M60" s="407">
        <v>552</v>
      </c>
      <c r="N60" s="296">
        <v>514</v>
      </c>
      <c r="O60" s="296">
        <v>23</v>
      </c>
      <c r="P60" s="296">
        <v>5</v>
      </c>
      <c r="Q60" s="296">
        <v>10</v>
      </c>
    </row>
    <row r="61" spans="1:17" ht="12" customHeight="1">
      <c r="A61" s="382" t="s">
        <v>367</v>
      </c>
      <c r="B61" s="383"/>
      <c r="C61" s="384">
        <v>517</v>
      </c>
      <c r="D61" s="390">
        <v>449</v>
      </c>
      <c r="E61" s="296">
        <v>49</v>
      </c>
      <c r="F61" s="296">
        <v>8</v>
      </c>
      <c r="G61" s="391">
        <v>11</v>
      </c>
      <c r="H61" s="384">
        <v>269</v>
      </c>
      <c r="I61" s="296">
        <v>227</v>
      </c>
      <c r="J61" s="296">
        <v>37</v>
      </c>
      <c r="K61" s="296" t="s">
        <v>679</v>
      </c>
      <c r="L61" s="296">
        <v>5</v>
      </c>
      <c r="M61" s="407">
        <v>248</v>
      </c>
      <c r="N61" s="296">
        <v>222</v>
      </c>
      <c r="O61" s="296">
        <v>12</v>
      </c>
      <c r="P61" s="296">
        <v>8</v>
      </c>
      <c r="Q61" s="296">
        <v>6</v>
      </c>
    </row>
    <row r="62" spans="1:17" ht="12" customHeight="1">
      <c r="A62" s="392" t="s">
        <v>368</v>
      </c>
      <c r="B62" s="393"/>
      <c r="C62" s="408">
        <v>363</v>
      </c>
      <c r="D62" s="394">
        <v>300</v>
      </c>
      <c r="E62" s="292">
        <v>42</v>
      </c>
      <c r="F62" s="292">
        <v>11</v>
      </c>
      <c r="G62" s="391">
        <v>10</v>
      </c>
      <c r="H62" s="408">
        <v>197</v>
      </c>
      <c r="I62" s="292">
        <v>166</v>
      </c>
      <c r="J62" s="292">
        <v>26</v>
      </c>
      <c r="K62" s="292">
        <v>1</v>
      </c>
      <c r="L62" s="292">
        <v>4</v>
      </c>
      <c r="M62" s="409">
        <v>166</v>
      </c>
      <c r="N62" s="292">
        <v>134</v>
      </c>
      <c r="O62" s="292">
        <v>16</v>
      </c>
      <c r="P62" s="292">
        <v>10</v>
      </c>
      <c r="Q62" s="292">
        <v>6</v>
      </c>
    </row>
    <row r="63" spans="1:17" ht="12" customHeight="1">
      <c r="A63" s="382" t="s">
        <v>369</v>
      </c>
      <c r="B63" s="383"/>
      <c r="C63" s="384">
        <v>721</v>
      </c>
      <c r="D63" s="390">
        <v>618</v>
      </c>
      <c r="E63" s="296">
        <v>73</v>
      </c>
      <c r="F63" s="296">
        <v>12</v>
      </c>
      <c r="G63" s="389">
        <v>18</v>
      </c>
      <c r="H63" s="384">
        <v>347</v>
      </c>
      <c r="I63" s="296">
        <v>284</v>
      </c>
      <c r="J63" s="296">
        <v>51</v>
      </c>
      <c r="K63" s="296">
        <v>3</v>
      </c>
      <c r="L63" s="296">
        <v>9</v>
      </c>
      <c r="M63" s="407">
        <v>374</v>
      </c>
      <c r="N63" s="296">
        <v>334</v>
      </c>
      <c r="O63" s="296">
        <v>22</v>
      </c>
      <c r="P63" s="296">
        <v>9</v>
      </c>
      <c r="Q63" s="296">
        <v>9</v>
      </c>
    </row>
    <row r="64" spans="1:17" ht="12" customHeight="1">
      <c r="A64" s="382" t="s">
        <v>400</v>
      </c>
      <c r="B64" s="383"/>
      <c r="C64" s="384">
        <v>312</v>
      </c>
      <c r="D64" s="390">
        <v>255</v>
      </c>
      <c r="E64" s="296">
        <v>34</v>
      </c>
      <c r="F64" s="296">
        <v>11</v>
      </c>
      <c r="G64" s="391">
        <v>12</v>
      </c>
      <c r="H64" s="384">
        <v>168</v>
      </c>
      <c r="I64" s="296">
        <v>143</v>
      </c>
      <c r="J64" s="296">
        <v>20</v>
      </c>
      <c r="K64" s="296">
        <v>1</v>
      </c>
      <c r="L64" s="296">
        <v>4</v>
      </c>
      <c r="M64" s="407">
        <v>144</v>
      </c>
      <c r="N64" s="296">
        <v>112</v>
      </c>
      <c r="O64" s="296">
        <v>14</v>
      </c>
      <c r="P64" s="296">
        <v>10</v>
      </c>
      <c r="Q64" s="296">
        <v>8</v>
      </c>
    </row>
    <row r="65" spans="1:17" ht="12" customHeight="1">
      <c r="A65" s="382" t="s">
        <v>401</v>
      </c>
      <c r="B65" s="383"/>
      <c r="C65" s="384">
        <v>414</v>
      </c>
      <c r="D65" s="390">
        <v>383</v>
      </c>
      <c r="E65" s="296">
        <v>17</v>
      </c>
      <c r="F65" s="296">
        <v>5</v>
      </c>
      <c r="G65" s="391">
        <v>9</v>
      </c>
      <c r="H65" s="384">
        <v>219</v>
      </c>
      <c r="I65" s="296">
        <v>206</v>
      </c>
      <c r="J65" s="296">
        <v>9</v>
      </c>
      <c r="K65" s="296">
        <v>1</v>
      </c>
      <c r="L65" s="296">
        <v>3</v>
      </c>
      <c r="M65" s="407">
        <v>195</v>
      </c>
      <c r="N65" s="296">
        <v>177</v>
      </c>
      <c r="O65" s="296">
        <v>8</v>
      </c>
      <c r="P65" s="296">
        <v>4</v>
      </c>
      <c r="Q65" s="296">
        <v>6</v>
      </c>
    </row>
    <row r="66" spans="1:17" ht="12" customHeight="1">
      <c r="A66" s="399" t="s">
        <v>402</v>
      </c>
      <c r="B66" s="400"/>
      <c r="C66" s="413">
        <v>431</v>
      </c>
      <c r="D66" s="402">
        <v>394</v>
      </c>
      <c r="E66" s="401">
        <v>29</v>
      </c>
      <c r="F66" s="401">
        <v>5</v>
      </c>
      <c r="G66" s="403">
        <v>3</v>
      </c>
      <c r="H66" s="413">
        <v>261</v>
      </c>
      <c r="I66" s="401">
        <v>240</v>
      </c>
      <c r="J66" s="401">
        <v>19</v>
      </c>
      <c r="K66" s="401">
        <v>1</v>
      </c>
      <c r="L66" s="401">
        <v>1</v>
      </c>
      <c r="M66" s="414">
        <v>170</v>
      </c>
      <c r="N66" s="401">
        <v>154</v>
      </c>
      <c r="O66" s="401">
        <v>10</v>
      </c>
      <c r="P66" s="401">
        <v>4</v>
      </c>
      <c r="Q66" s="401">
        <v>2</v>
      </c>
    </row>
  </sheetData>
  <sheetProtection/>
  <mergeCells count="5">
    <mergeCell ref="A5:B6"/>
    <mergeCell ref="C5:C6"/>
    <mergeCell ref="D5:G5"/>
    <mergeCell ref="H5:L5"/>
    <mergeCell ref="M5:Q5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fitToHeight="0"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79" customWidth="1"/>
    <col min="2" max="2" width="0.875" style="379" customWidth="1"/>
    <col min="3" max="3" width="7.125" style="378" customWidth="1"/>
    <col min="4" max="6" width="6.625" style="378" customWidth="1"/>
    <col min="7" max="7" width="6.625" style="415" customWidth="1"/>
    <col min="8" max="9" width="7.125" style="415" customWidth="1"/>
    <col min="10" max="10" width="6.625" style="415" customWidth="1"/>
    <col min="11" max="13" width="7.125" style="415" customWidth="1"/>
    <col min="14" max="14" width="9.625" style="379" customWidth="1"/>
    <col min="15" max="15" width="0.875" style="379" customWidth="1"/>
    <col min="16" max="21" width="7.125" style="415" customWidth="1"/>
    <col min="22" max="22" width="7.125" style="416" customWidth="1"/>
    <col min="23" max="23" width="6.625" style="416" customWidth="1"/>
    <col min="24" max="26" width="7.125" style="416" customWidth="1"/>
    <col min="27" max="16384" width="9.00390625" style="378" customWidth="1"/>
  </cols>
  <sheetData>
    <row r="1" ht="13.5">
      <c r="A1" s="1077" t="s">
        <v>1188</v>
      </c>
    </row>
    <row r="3" spans="1:15" ht="13.5">
      <c r="A3" s="663" t="s">
        <v>1084</v>
      </c>
      <c r="B3" s="377"/>
      <c r="N3" s="487"/>
      <c r="O3" s="377"/>
    </row>
    <row r="4" ht="6" customHeight="1"/>
    <row r="5" spans="1:26" s="380" customFormat="1" ht="44.25" customHeight="1">
      <c r="A5" s="1294" t="s">
        <v>512</v>
      </c>
      <c r="B5" s="1295"/>
      <c r="C5" s="371" t="s">
        <v>541</v>
      </c>
      <c r="D5" s="372" t="s">
        <v>542</v>
      </c>
      <c r="E5" s="371" t="s">
        <v>524</v>
      </c>
      <c r="F5" s="371" t="s">
        <v>525</v>
      </c>
      <c r="G5" s="373" t="s">
        <v>526</v>
      </c>
      <c r="H5" s="373" t="s">
        <v>527</v>
      </c>
      <c r="I5" s="371" t="s">
        <v>528</v>
      </c>
      <c r="J5" s="371" t="s">
        <v>529</v>
      </c>
      <c r="K5" s="371" t="s">
        <v>1168</v>
      </c>
      <c r="L5" s="371" t="s">
        <v>543</v>
      </c>
      <c r="M5" s="372" t="s">
        <v>1169</v>
      </c>
      <c r="N5" s="1294" t="s">
        <v>512</v>
      </c>
      <c r="O5" s="1295"/>
      <c r="P5" s="371" t="s">
        <v>530</v>
      </c>
      <c r="Q5" s="372" t="s">
        <v>531</v>
      </c>
      <c r="R5" s="978" t="s">
        <v>532</v>
      </c>
      <c r="S5" s="373" t="s">
        <v>533</v>
      </c>
      <c r="T5" s="373" t="s">
        <v>534</v>
      </c>
      <c r="U5" s="371" t="s">
        <v>535</v>
      </c>
      <c r="V5" s="371" t="s">
        <v>536</v>
      </c>
      <c r="W5" s="371" t="s">
        <v>537</v>
      </c>
      <c r="X5" s="978" t="s">
        <v>538</v>
      </c>
      <c r="Y5" s="979" t="s">
        <v>1170</v>
      </c>
      <c r="Z5" s="977" t="s">
        <v>540</v>
      </c>
    </row>
    <row r="6" spans="1:26" ht="12" customHeight="1">
      <c r="A6" s="382" t="s">
        <v>795</v>
      </c>
      <c r="B6" s="383"/>
      <c r="C6" s="681">
        <f aca="true" t="shared" si="0" ref="C6:M6">SUM(C7:C65)</f>
        <v>37182</v>
      </c>
      <c r="D6" s="385">
        <f t="shared" si="0"/>
        <v>85</v>
      </c>
      <c r="E6" s="679">
        <f t="shared" si="0"/>
        <v>81</v>
      </c>
      <c r="F6" s="679">
        <f t="shared" si="0"/>
        <v>6</v>
      </c>
      <c r="G6" s="680">
        <f t="shared" si="0"/>
        <v>1</v>
      </c>
      <c r="H6" s="679">
        <f t="shared" si="0"/>
        <v>1497</v>
      </c>
      <c r="I6" s="680">
        <f t="shared" si="0"/>
        <v>4199</v>
      </c>
      <c r="J6" s="417">
        <f t="shared" si="0"/>
        <v>206</v>
      </c>
      <c r="K6" s="417">
        <f t="shared" si="0"/>
        <v>1416</v>
      </c>
      <c r="L6" s="417">
        <f t="shared" si="0"/>
        <v>1564</v>
      </c>
      <c r="M6" s="418">
        <f t="shared" si="0"/>
        <v>6192</v>
      </c>
      <c r="N6" s="382" t="s">
        <v>795</v>
      </c>
      <c r="O6" s="383"/>
      <c r="P6" s="418">
        <f>SUM(P7:P65)</f>
        <v>1512</v>
      </c>
      <c r="Q6" s="417">
        <f>SUM(Q7:Q65)</f>
        <v>2027</v>
      </c>
      <c r="R6" s="417">
        <f aca="true" t="shared" si="1" ref="R6:Z6">SUM(R7:R65)</f>
        <v>2538</v>
      </c>
      <c r="S6" s="417">
        <f t="shared" si="1"/>
        <v>1660</v>
      </c>
      <c r="T6" s="417">
        <f t="shared" si="1"/>
        <v>1254</v>
      </c>
      <c r="U6" s="417">
        <f t="shared" si="1"/>
        <v>2767</v>
      </c>
      <c r="V6" s="418">
        <f t="shared" si="1"/>
        <v>5474</v>
      </c>
      <c r="W6" s="418">
        <f t="shared" si="1"/>
        <v>104</v>
      </c>
      <c r="X6" s="418">
        <f t="shared" si="1"/>
        <v>2380</v>
      </c>
      <c r="Y6" s="418">
        <f t="shared" si="1"/>
        <v>975</v>
      </c>
      <c r="Z6" s="418">
        <f t="shared" si="1"/>
        <v>1325</v>
      </c>
    </row>
    <row r="7" spans="1:26" ht="12" customHeight="1">
      <c r="A7" s="386" t="s">
        <v>314</v>
      </c>
      <c r="B7" s="387"/>
      <c r="C7" s="419">
        <v>166</v>
      </c>
      <c r="D7" s="405" t="s">
        <v>679</v>
      </c>
      <c r="E7" s="405" t="s">
        <v>679</v>
      </c>
      <c r="F7" s="405" t="s">
        <v>679</v>
      </c>
      <c r="G7" s="304" t="s">
        <v>679</v>
      </c>
      <c r="H7" s="304">
        <v>2</v>
      </c>
      <c r="I7" s="304">
        <v>22</v>
      </c>
      <c r="J7" s="304">
        <v>1</v>
      </c>
      <c r="K7" s="304">
        <v>8</v>
      </c>
      <c r="L7" s="304">
        <v>5</v>
      </c>
      <c r="M7" s="304">
        <v>25</v>
      </c>
      <c r="N7" s="386" t="s">
        <v>314</v>
      </c>
      <c r="O7" s="387"/>
      <c r="P7" s="304">
        <v>6</v>
      </c>
      <c r="Q7" s="304">
        <v>10</v>
      </c>
      <c r="R7" s="304">
        <v>14</v>
      </c>
      <c r="S7" s="304">
        <v>9</v>
      </c>
      <c r="T7" s="304">
        <v>6</v>
      </c>
      <c r="U7" s="304">
        <v>10</v>
      </c>
      <c r="V7" s="304">
        <v>29</v>
      </c>
      <c r="W7" s="304">
        <v>1</v>
      </c>
      <c r="X7" s="304">
        <v>14</v>
      </c>
      <c r="Y7" s="304">
        <v>2</v>
      </c>
      <c r="Z7" s="304">
        <v>2</v>
      </c>
    </row>
    <row r="8" spans="1:26" ht="12" customHeight="1">
      <c r="A8" s="382" t="s">
        <v>315</v>
      </c>
      <c r="B8" s="383"/>
      <c r="C8" s="420">
        <v>182</v>
      </c>
      <c r="D8" s="384">
        <v>2</v>
      </c>
      <c r="E8" s="384">
        <v>2</v>
      </c>
      <c r="F8" s="384" t="s">
        <v>679</v>
      </c>
      <c r="G8" s="296" t="s">
        <v>679</v>
      </c>
      <c r="H8" s="296">
        <v>1</v>
      </c>
      <c r="I8" s="296">
        <v>11</v>
      </c>
      <c r="J8" s="296" t="s">
        <v>679</v>
      </c>
      <c r="K8" s="296">
        <v>6</v>
      </c>
      <c r="L8" s="296">
        <v>3</v>
      </c>
      <c r="M8" s="296">
        <v>24</v>
      </c>
      <c r="N8" s="382" t="s">
        <v>315</v>
      </c>
      <c r="O8" s="383"/>
      <c r="P8" s="296">
        <v>7</v>
      </c>
      <c r="Q8" s="296">
        <v>16</v>
      </c>
      <c r="R8" s="296">
        <v>25</v>
      </c>
      <c r="S8" s="296">
        <v>14</v>
      </c>
      <c r="T8" s="296">
        <v>4</v>
      </c>
      <c r="U8" s="296">
        <v>21</v>
      </c>
      <c r="V8" s="296">
        <v>25</v>
      </c>
      <c r="W8" s="296" t="s">
        <v>679</v>
      </c>
      <c r="X8" s="296">
        <v>6</v>
      </c>
      <c r="Y8" s="296">
        <v>1</v>
      </c>
      <c r="Z8" s="296">
        <v>16</v>
      </c>
    </row>
    <row r="9" spans="1:26" ht="12" customHeight="1">
      <c r="A9" s="382" t="s">
        <v>316</v>
      </c>
      <c r="B9" s="383"/>
      <c r="C9" s="420">
        <v>248</v>
      </c>
      <c r="D9" s="384" t="s">
        <v>679</v>
      </c>
      <c r="E9" s="384" t="s">
        <v>679</v>
      </c>
      <c r="F9" s="384" t="s">
        <v>679</v>
      </c>
      <c r="G9" s="296" t="s">
        <v>679</v>
      </c>
      <c r="H9" s="296">
        <v>16</v>
      </c>
      <c r="I9" s="296">
        <v>22</v>
      </c>
      <c r="J9" s="296" t="s">
        <v>679</v>
      </c>
      <c r="K9" s="296">
        <v>8</v>
      </c>
      <c r="L9" s="296">
        <v>5</v>
      </c>
      <c r="M9" s="296">
        <v>47</v>
      </c>
      <c r="N9" s="382" t="s">
        <v>316</v>
      </c>
      <c r="O9" s="383"/>
      <c r="P9" s="296">
        <v>2</v>
      </c>
      <c r="Q9" s="296">
        <v>16</v>
      </c>
      <c r="R9" s="296">
        <v>26</v>
      </c>
      <c r="S9" s="296">
        <v>4</v>
      </c>
      <c r="T9" s="296">
        <v>6</v>
      </c>
      <c r="U9" s="296">
        <v>23</v>
      </c>
      <c r="V9" s="296">
        <v>53</v>
      </c>
      <c r="W9" s="296" t="s">
        <v>679</v>
      </c>
      <c r="X9" s="296">
        <v>8</v>
      </c>
      <c r="Y9" s="296">
        <v>1</v>
      </c>
      <c r="Z9" s="296">
        <v>11</v>
      </c>
    </row>
    <row r="10" spans="1:26" ht="12" customHeight="1">
      <c r="A10" s="382" t="s">
        <v>317</v>
      </c>
      <c r="B10" s="383"/>
      <c r="C10" s="420">
        <v>216</v>
      </c>
      <c r="D10" s="384">
        <v>2</v>
      </c>
      <c r="E10" s="384">
        <v>2</v>
      </c>
      <c r="F10" s="384" t="s">
        <v>679</v>
      </c>
      <c r="G10" s="296" t="s">
        <v>679</v>
      </c>
      <c r="H10" s="296">
        <v>2</v>
      </c>
      <c r="I10" s="296">
        <v>33</v>
      </c>
      <c r="J10" s="296" t="s">
        <v>679</v>
      </c>
      <c r="K10" s="296">
        <v>6</v>
      </c>
      <c r="L10" s="296">
        <v>3</v>
      </c>
      <c r="M10" s="296">
        <v>28</v>
      </c>
      <c r="N10" s="382" t="s">
        <v>317</v>
      </c>
      <c r="O10" s="383"/>
      <c r="P10" s="296">
        <v>3</v>
      </c>
      <c r="Q10" s="296">
        <v>36</v>
      </c>
      <c r="R10" s="296">
        <v>14</v>
      </c>
      <c r="S10" s="296">
        <v>3</v>
      </c>
      <c r="T10" s="296">
        <v>6</v>
      </c>
      <c r="U10" s="296">
        <v>14</v>
      </c>
      <c r="V10" s="296">
        <v>47</v>
      </c>
      <c r="W10" s="296" t="s">
        <v>679</v>
      </c>
      <c r="X10" s="296">
        <v>9</v>
      </c>
      <c r="Y10" s="296" t="s">
        <v>679</v>
      </c>
      <c r="Z10" s="296">
        <v>10</v>
      </c>
    </row>
    <row r="11" spans="1:26" ht="12" customHeight="1">
      <c r="A11" s="392" t="s">
        <v>318</v>
      </c>
      <c r="B11" s="393"/>
      <c r="C11" s="421" t="s">
        <v>679</v>
      </c>
      <c r="D11" s="408" t="s">
        <v>679</v>
      </c>
      <c r="E11" s="408" t="s">
        <v>679</v>
      </c>
      <c r="F11" s="408" t="s">
        <v>679</v>
      </c>
      <c r="G11" s="292" t="s">
        <v>679</v>
      </c>
      <c r="H11" s="292" t="s">
        <v>679</v>
      </c>
      <c r="I11" s="292" t="s">
        <v>679</v>
      </c>
      <c r="J11" s="292" t="s">
        <v>679</v>
      </c>
      <c r="K11" s="292" t="s">
        <v>679</v>
      </c>
      <c r="L11" s="292" t="s">
        <v>679</v>
      </c>
      <c r="M11" s="292" t="s">
        <v>679</v>
      </c>
      <c r="N11" s="392" t="s">
        <v>318</v>
      </c>
      <c r="O11" s="393"/>
      <c r="P11" s="292" t="s">
        <v>679</v>
      </c>
      <c r="Q11" s="292" t="s">
        <v>679</v>
      </c>
      <c r="R11" s="292" t="s">
        <v>679</v>
      </c>
      <c r="S11" s="292" t="s">
        <v>679</v>
      </c>
      <c r="T11" s="292" t="s">
        <v>679</v>
      </c>
      <c r="U11" s="292" t="s">
        <v>679</v>
      </c>
      <c r="V11" s="292" t="s">
        <v>679</v>
      </c>
      <c r="W11" s="292" t="s">
        <v>679</v>
      </c>
      <c r="X11" s="292" t="s">
        <v>679</v>
      </c>
      <c r="Y11" s="292" t="s">
        <v>679</v>
      </c>
      <c r="Z11" s="292" t="s">
        <v>679</v>
      </c>
    </row>
    <row r="12" spans="1:26" ht="12" customHeight="1">
      <c r="A12" s="382" t="s">
        <v>319</v>
      </c>
      <c r="B12" s="383"/>
      <c r="C12" s="420">
        <v>2664</v>
      </c>
      <c r="D12" s="384">
        <v>2</v>
      </c>
      <c r="E12" s="384">
        <v>2</v>
      </c>
      <c r="F12" s="384">
        <v>1</v>
      </c>
      <c r="G12" s="296" t="s">
        <v>679</v>
      </c>
      <c r="H12" s="296">
        <v>106</v>
      </c>
      <c r="I12" s="296">
        <v>261</v>
      </c>
      <c r="J12" s="296">
        <v>14</v>
      </c>
      <c r="K12" s="296">
        <v>110</v>
      </c>
      <c r="L12" s="296">
        <v>84</v>
      </c>
      <c r="M12" s="296">
        <v>464</v>
      </c>
      <c r="N12" s="382" t="s">
        <v>319</v>
      </c>
      <c r="O12" s="383"/>
      <c r="P12" s="296">
        <v>99</v>
      </c>
      <c r="Q12" s="296">
        <v>153</v>
      </c>
      <c r="R12" s="296">
        <v>153</v>
      </c>
      <c r="S12" s="296">
        <v>135</v>
      </c>
      <c r="T12" s="296">
        <v>86</v>
      </c>
      <c r="U12" s="296">
        <v>238</v>
      </c>
      <c r="V12" s="296">
        <v>346</v>
      </c>
      <c r="W12" s="296">
        <v>8</v>
      </c>
      <c r="X12" s="296">
        <v>149</v>
      </c>
      <c r="Y12" s="296">
        <v>175</v>
      </c>
      <c r="Z12" s="296">
        <v>80</v>
      </c>
    </row>
    <row r="13" spans="1:26" ht="12" customHeight="1">
      <c r="A13" s="382" t="s">
        <v>320</v>
      </c>
      <c r="B13" s="383"/>
      <c r="C13" s="420">
        <v>716</v>
      </c>
      <c r="D13" s="384" t="s">
        <v>679</v>
      </c>
      <c r="E13" s="384" t="s">
        <v>679</v>
      </c>
      <c r="F13" s="384" t="s">
        <v>679</v>
      </c>
      <c r="G13" s="296" t="s">
        <v>679</v>
      </c>
      <c r="H13" s="296">
        <v>17</v>
      </c>
      <c r="I13" s="296">
        <v>66</v>
      </c>
      <c r="J13" s="296">
        <v>4</v>
      </c>
      <c r="K13" s="296">
        <v>26</v>
      </c>
      <c r="L13" s="296">
        <v>18</v>
      </c>
      <c r="M13" s="296">
        <v>118</v>
      </c>
      <c r="N13" s="382" t="s">
        <v>320</v>
      </c>
      <c r="O13" s="383"/>
      <c r="P13" s="296">
        <v>28</v>
      </c>
      <c r="Q13" s="296">
        <v>72</v>
      </c>
      <c r="R13" s="296">
        <v>73</v>
      </c>
      <c r="S13" s="296">
        <v>17</v>
      </c>
      <c r="T13" s="296">
        <v>20</v>
      </c>
      <c r="U13" s="296">
        <v>55</v>
      </c>
      <c r="V13" s="296">
        <v>136</v>
      </c>
      <c r="W13" s="296">
        <v>1</v>
      </c>
      <c r="X13" s="296">
        <v>21</v>
      </c>
      <c r="Y13" s="296">
        <v>10</v>
      </c>
      <c r="Z13" s="296">
        <v>34</v>
      </c>
    </row>
    <row r="14" spans="1:26" ht="12" customHeight="1">
      <c r="A14" s="382" t="s">
        <v>321</v>
      </c>
      <c r="B14" s="383"/>
      <c r="C14" s="420">
        <v>527</v>
      </c>
      <c r="D14" s="384" t="s">
        <v>679</v>
      </c>
      <c r="E14" s="384" t="s">
        <v>679</v>
      </c>
      <c r="F14" s="384" t="s">
        <v>679</v>
      </c>
      <c r="G14" s="296" t="s">
        <v>679</v>
      </c>
      <c r="H14" s="296">
        <v>13</v>
      </c>
      <c r="I14" s="296">
        <v>50</v>
      </c>
      <c r="J14" s="296">
        <v>2</v>
      </c>
      <c r="K14" s="296">
        <v>23</v>
      </c>
      <c r="L14" s="296">
        <v>7</v>
      </c>
      <c r="M14" s="296">
        <v>89</v>
      </c>
      <c r="N14" s="382" t="s">
        <v>321</v>
      </c>
      <c r="O14" s="383"/>
      <c r="P14" s="296">
        <v>23</v>
      </c>
      <c r="Q14" s="296">
        <v>50</v>
      </c>
      <c r="R14" s="296">
        <v>45</v>
      </c>
      <c r="S14" s="296">
        <v>17</v>
      </c>
      <c r="T14" s="296">
        <v>11</v>
      </c>
      <c r="U14" s="296">
        <v>41</v>
      </c>
      <c r="V14" s="296">
        <v>101</v>
      </c>
      <c r="W14" s="296">
        <v>1</v>
      </c>
      <c r="X14" s="296">
        <v>28</v>
      </c>
      <c r="Y14" s="296">
        <v>7</v>
      </c>
      <c r="Z14" s="296">
        <v>19</v>
      </c>
    </row>
    <row r="15" spans="1:26" ht="12" customHeight="1">
      <c r="A15" s="382" t="s">
        <v>322</v>
      </c>
      <c r="B15" s="383"/>
      <c r="C15" s="420">
        <v>1228</v>
      </c>
      <c r="D15" s="384">
        <v>4</v>
      </c>
      <c r="E15" s="384">
        <v>4</v>
      </c>
      <c r="F15" s="384" t="s">
        <v>679</v>
      </c>
      <c r="G15" s="296" t="s">
        <v>679</v>
      </c>
      <c r="H15" s="296">
        <v>31</v>
      </c>
      <c r="I15" s="296">
        <v>128</v>
      </c>
      <c r="J15" s="296">
        <v>4</v>
      </c>
      <c r="K15" s="296">
        <v>36</v>
      </c>
      <c r="L15" s="296">
        <v>38</v>
      </c>
      <c r="M15" s="296">
        <v>175</v>
      </c>
      <c r="N15" s="382" t="s">
        <v>322</v>
      </c>
      <c r="O15" s="383"/>
      <c r="P15" s="296">
        <v>37</v>
      </c>
      <c r="Q15" s="296">
        <v>97</v>
      </c>
      <c r="R15" s="296">
        <v>99</v>
      </c>
      <c r="S15" s="296">
        <v>41</v>
      </c>
      <c r="T15" s="296">
        <v>38</v>
      </c>
      <c r="U15" s="296">
        <v>88</v>
      </c>
      <c r="V15" s="296">
        <v>307</v>
      </c>
      <c r="W15" s="296">
        <v>1</v>
      </c>
      <c r="X15" s="296">
        <v>60</v>
      </c>
      <c r="Y15" s="296">
        <v>18</v>
      </c>
      <c r="Z15" s="296">
        <v>26</v>
      </c>
    </row>
    <row r="16" spans="1:26" ht="12" customHeight="1">
      <c r="A16" s="382" t="s">
        <v>323</v>
      </c>
      <c r="B16" s="383"/>
      <c r="C16" s="420">
        <v>911</v>
      </c>
      <c r="D16" s="384">
        <v>1</v>
      </c>
      <c r="E16" s="384">
        <v>1</v>
      </c>
      <c r="F16" s="384" t="s">
        <v>679</v>
      </c>
      <c r="G16" s="296" t="s">
        <v>679</v>
      </c>
      <c r="H16" s="296">
        <v>36</v>
      </c>
      <c r="I16" s="296">
        <v>104</v>
      </c>
      <c r="J16" s="296">
        <v>2</v>
      </c>
      <c r="K16" s="296">
        <v>45</v>
      </c>
      <c r="L16" s="296">
        <v>29</v>
      </c>
      <c r="M16" s="296">
        <v>146</v>
      </c>
      <c r="N16" s="382" t="s">
        <v>323</v>
      </c>
      <c r="O16" s="383"/>
      <c r="P16" s="296">
        <v>32</v>
      </c>
      <c r="Q16" s="296">
        <v>64</v>
      </c>
      <c r="R16" s="296">
        <v>79</v>
      </c>
      <c r="S16" s="296">
        <v>39</v>
      </c>
      <c r="T16" s="296">
        <v>36</v>
      </c>
      <c r="U16" s="296">
        <v>80</v>
      </c>
      <c r="V16" s="296">
        <v>104</v>
      </c>
      <c r="W16" s="296">
        <v>4</v>
      </c>
      <c r="X16" s="296">
        <v>53</v>
      </c>
      <c r="Y16" s="296">
        <v>15</v>
      </c>
      <c r="Z16" s="296">
        <v>42</v>
      </c>
    </row>
    <row r="17" spans="1:26" ht="12" customHeight="1">
      <c r="A17" s="386" t="s">
        <v>324</v>
      </c>
      <c r="B17" s="387"/>
      <c r="C17" s="419">
        <v>773</v>
      </c>
      <c r="D17" s="405" t="s">
        <v>679</v>
      </c>
      <c r="E17" s="405" t="s">
        <v>679</v>
      </c>
      <c r="F17" s="405" t="s">
        <v>679</v>
      </c>
      <c r="G17" s="304" t="s">
        <v>679</v>
      </c>
      <c r="H17" s="304">
        <v>22</v>
      </c>
      <c r="I17" s="304">
        <v>84</v>
      </c>
      <c r="J17" s="304">
        <v>3</v>
      </c>
      <c r="K17" s="304">
        <v>28</v>
      </c>
      <c r="L17" s="304">
        <v>19</v>
      </c>
      <c r="M17" s="304">
        <v>112</v>
      </c>
      <c r="N17" s="386" t="s">
        <v>324</v>
      </c>
      <c r="O17" s="387"/>
      <c r="P17" s="304">
        <v>26</v>
      </c>
      <c r="Q17" s="304">
        <v>55</v>
      </c>
      <c r="R17" s="304">
        <v>72</v>
      </c>
      <c r="S17" s="304">
        <v>28</v>
      </c>
      <c r="T17" s="304">
        <v>21</v>
      </c>
      <c r="U17" s="304">
        <v>71</v>
      </c>
      <c r="V17" s="304">
        <v>127</v>
      </c>
      <c r="W17" s="304">
        <v>2</v>
      </c>
      <c r="X17" s="304">
        <v>59</v>
      </c>
      <c r="Y17" s="304">
        <v>17</v>
      </c>
      <c r="Z17" s="304">
        <v>27</v>
      </c>
    </row>
    <row r="18" spans="1:26" ht="12" customHeight="1">
      <c r="A18" s="382" t="s">
        <v>325</v>
      </c>
      <c r="B18" s="383"/>
      <c r="C18" s="420">
        <v>484</v>
      </c>
      <c r="D18" s="384">
        <v>3</v>
      </c>
      <c r="E18" s="384">
        <v>3</v>
      </c>
      <c r="F18" s="384">
        <v>1</v>
      </c>
      <c r="G18" s="296" t="s">
        <v>679</v>
      </c>
      <c r="H18" s="296">
        <v>21</v>
      </c>
      <c r="I18" s="296">
        <v>51</v>
      </c>
      <c r="J18" s="296">
        <v>1</v>
      </c>
      <c r="K18" s="296">
        <v>16</v>
      </c>
      <c r="L18" s="296">
        <v>14</v>
      </c>
      <c r="M18" s="296">
        <v>62</v>
      </c>
      <c r="N18" s="382" t="s">
        <v>325</v>
      </c>
      <c r="O18" s="383"/>
      <c r="P18" s="296">
        <v>17</v>
      </c>
      <c r="Q18" s="296">
        <v>31</v>
      </c>
      <c r="R18" s="296">
        <v>42</v>
      </c>
      <c r="S18" s="296">
        <v>18</v>
      </c>
      <c r="T18" s="296">
        <v>12</v>
      </c>
      <c r="U18" s="296">
        <v>54</v>
      </c>
      <c r="V18" s="296">
        <v>81</v>
      </c>
      <c r="W18" s="296" t="s">
        <v>679</v>
      </c>
      <c r="X18" s="296">
        <v>30</v>
      </c>
      <c r="Y18" s="296">
        <v>8</v>
      </c>
      <c r="Z18" s="296">
        <v>22</v>
      </c>
    </row>
    <row r="19" spans="1:26" ht="12" customHeight="1">
      <c r="A19" s="382" t="s">
        <v>326</v>
      </c>
      <c r="B19" s="383"/>
      <c r="C19" s="420">
        <v>846</v>
      </c>
      <c r="D19" s="384">
        <v>1</v>
      </c>
      <c r="E19" s="384">
        <v>1</v>
      </c>
      <c r="F19" s="384" t="s">
        <v>679</v>
      </c>
      <c r="G19" s="296" t="s">
        <v>679</v>
      </c>
      <c r="H19" s="296">
        <v>27</v>
      </c>
      <c r="I19" s="296">
        <v>100</v>
      </c>
      <c r="J19" s="296">
        <v>6</v>
      </c>
      <c r="K19" s="296">
        <v>32</v>
      </c>
      <c r="L19" s="296">
        <v>33</v>
      </c>
      <c r="M19" s="296">
        <v>124</v>
      </c>
      <c r="N19" s="382" t="s">
        <v>326</v>
      </c>
      <c r="O19" s="383"/>
      <c r="P19" s="296">
        <v>36</v>
      </c>
      <c r="Q19" s="296">
        <v>65</v>
      </c>
      <c r="R19" s="296">
        <v>76</v>
      </c>
      <c r="S19" s="296">
        <v>26</v>
      </c>
      <c r="T19" s="296">
        <v>23</v>
      </c>
      <c r="U19" s="296">
        <v>58</v>
      </c>
      <c r="V19" s="296">
        <v>154</v>
      </c>
      <c r="W19" s="296" t="s">
        <v>679</v>
      </c>
      <c r="X19" s="296">
        <v>46</v>
      </c>
      <c r="Y19" s="296">
        <v>13</v>
      </c>
      <c r="Z19" s="296">
        <v>26</v>
      </c>
    </row>
    <row r="20" spans="1:26" ht="12" customHeight="1">
      <c r="A20" s="382" t="s">
        <v>327</v>
      </c>
      <c r="B20" s="383"/>
      <c r="C20" s="420">
        <v>1823</v>
      </c>
      <c r="D20" s="384">
        <v>6</v>
      </c>
      <c r="E20" s="384">
        <v>4</v>
      </c>
      <c r="F20" s="384" t="s">
        <v>679</v>
      </c>
      <c r="G20" s="296" t="s">
        <v>679</v>
      </c>
      <c r="H20" s="296">
        <v>76</v>
      </c>
      <c r="I20" s="296">
        <v>214</v>
      </c>
      <c r="J20" s="296">
        <v>9</v>
      </c>
      <c r="K20" s="296">
        <v>71</v>
      </c>
      <c r="L20" s="296">
        <v>63</v>
      </c>
      <c r="M20" s="296">
        <v>294</v>
      </c>
      <c r="N20" s="382" t="s">
        <v>327</v>
      </c>
      <c r="O20" s="383"/>
      <c r="P20" s="296">
        <v>105</v>
      </c>
      <c r="Q20" s="296">
        <v>114</v>
      </c>
      <c r="R20" s="296">
        <v>162</v>
      </c>
      <c r="S20" s="296">
        <v>65</v>
      </c>
      <c r="T20" s="296">
        <v>43</v>
      </c>
      <c r="U20" s="296">
        <v>133</v>
      </c>
      <c r="V20" s="296">
        <v>273</v>
      </c>
      <c r="W20" s="296">
        <v>4</v>
      </c>
      <c r="X20" s="296">
        <v>95</v>
      </c>
      <c r="Y20" s="296">
        <v>44</v>
      </c>
      <c r="Z20" s="296">
        <v>52</v>
      </c>
    </row>
    <row r="21" spans="1:26" ht="12" customHeight="1">
      <c r="A21" s="392" t="s">
        <v>328</v>
      </c>
      <c r="B21" s="393"/>
      <c r="C21" s="421">
        <v>590</v>
      </c>
      <c r="D21" s="408">
        <v>1</v>
      </c>
      <c r="E21" s="408">
        <v>1</v>
      </c>
      <c r="F21" s="408" t="s">
        <v>679</v>
      </c>
      <c r="G21" s="292" t="s">
        <v>679</v>
      </c>
      <c r="H21" s="292">
        <v>12</v>
      </c>
      <c r="I21" s="292">
        <v>87</v>
      </c>
      <c r="J21" s="292">
        <v>3</v>
      </c>
      <c r="K21" s="292">
        <v>24</v>
      </c>
      <c r="L21" s="292">
        <v>11</v>
      </c>
      <c r="M21" s="292">
        <v>97</v>
      </c>
      <c r="N21" s="392" t="s">
        <v>328</v>
      </c>
      <c r="O21" s="393"/>
      <c r="P21" s="292">
        <v>32</v>
      </c>
      <c r="Q21" s="292">
        <v>39</v>
      </c>
      <c r="R21" s="292">
        <v>40</v>
      </c>
      <c r="S21" s="292">
        <v>20</v>
      </c>
      <c r="T21" s="292">
        <v>16</v>
      </c>
      <c r="U21" s="292">
        <v>47</v>
      </c>
      <c r="V21" s="292">
        <v>104</v>
      </c>
      <c r="W21" s="292" t="s">
        <v>679</v>
      </c>
      <c r="X21" s="292">
        <v>29</v>
      </c>
      <c r="Y21" s="292">
        <v>12</v>
      </c>
      <c r="Z21" s="292">
        <v>16</v>
      </c>
    </row>
    <row r="22" spans="1:26" ht="12" customHeight="1">
      <c r="A22" s="382" t="s">
        <v>329</v>
      </c>
      <c r="B22" s="383"/>
      <c r="C22" s="420">
        <v>872</v>
      </c>
      <c r="D22" s="384" t="s">
        <v>679</v>
      </c>
      <c r="E22" s="384" t="s">
        <v>679</v>
      </c>
      <c r="F22" s="384" t="s">
        <v>679</v>
      </c>
      <c r="G22" s="296" t="s">
        <v>679</v>
      </c>
      <c r="H22" s="296">
        <v>25</v>
      </c>
      <c r="I22" s="296">
        <v>114</v>
      </c>
      <c r="J22" s="296">
        <v>3</v>
      </c>
      <c r="K22" s="296">
        <v>38</v>
      </c>
      <c r="L22" s="296">
        <v>22</v>
      </c>
      <c r="M22" s="296">
        <v>143</v>
      </c>
      <c r="N22" s="382" t="s">
        <v>329</v>
      </c>
      <c r="O22" s="383"/>
      <c r="P22" s="296">
        <v>32</v>
      </c>
      <c r="Q22" s="296">
        <v>65</v>
      </c>
      <c r="R22" s="296">
        <v>63</v>
      </c>
      <c r="S22" s="296">
        <v>45</v>
      </c>
      <c r="T22" s="296">
        <v>29</v>
      </c>
      <c r="U22" s="296">
        <v>58</v>
      </c>
      <c r="V22" s="296">
        <v>137</v>
      </c>
      <c r="W22" s="296" t="s">
        <v>679</v>
      </c>
      <c r="X22" s="296">
        <v>59</v>
      </c>
      <c r="Y22" s="296">
        <v>13</v>
      </c>
      <c r="Z22" s="296">
        <v>26</v>
      </c>
    </row>
    <row r="23" spans="1:26" ht="12" customHeight="1">
      <c r="A23" s="382" t="s">
        <v>330</v>
      </c>
      <c r="B23" s="383"/>
      <c r="C23" s="420">
        <v>327</v>
      </c>
      <c r="D23" s="384" t="s">
        <v>679</v>
      </c>
      <c r="E23" s="384" t="s">
        <v>679</v>
      </c>
      <c r="F23" s="384" t="s">
        <v>679</v>
      </c>
      <c r="G23" s="296" t="s">
        <v>679</v>
      </c>
      <c r="H23" s="296">
        <v>12</v>
      </c>
      <c r="I23" s="296">
        <v>42</v>
      </c>
      <c r="J23" s="296">
        <v>1</v>
      </c>
      <c r="K23" s="296">
        <v>17</v>
      </c>
      <c r="L23" s="296">
        <v>10</v>
      </c>
      <c r="M23" s="296">
        <v>47</v>
      </c>
      <c r="N23" s="382" t="s">
        <v>330</v>
      </c>
      <c r="O23" s="383"/>
      <c r="P23" s="296">
        <v>18</v>
      </c>
      <c r="Q23" s="296">
        <v>29</v>
      </c>
      <c r="R23" s="296">
        <v>24</v>
      </c>
      <c r="S23" s="296">
        <v>13</v>
      </c>
      <c r="T23" s="296">
        <v>13</v>
      </c>
      <c r="U23" s="296">
        <v>24</v>
      </c>
      <c r="V23" s="296">
        <v>47</v>
      </c>
      <c r="W23" s="296" t="s">
        <v>679</v>
      </c>
      <c r="X23" s="296">
        <v>9</v>
      </c>
      <c r="Y23" s="296">
        <v>6</v>
      </c>
      <c r="Z23" s="296">
        <v>15</v>
      </c>
    </row>
    <row r="24" spans="1:26" ht="12" customHeight="1">
      <c r="A24" s="382" t="s">
        <v>331</v>
      </c>
      <c r="B24" s="383"/>
      <c r="C24" s="420">
        <v>453</v>
      </c>
      <c r="D24" s="384">
        <v>1</v>
      </c>
      <c r="E24" s="384">
        <v>1</v>
      </c>
      <c r="F24" s="384" t="s">
        <v>679</v>
      </c>
      <c r="G24" s="296" t="s">
        <v>679</v>
      </c>
      <c r="H24" s="296">
        <v>11</v>
      </c>
      <c r="I24" s="296">
        <v>52</v>
      </c>
      <c r="J24" s="296">
        <v>2</v>
      </c>
      <c r="K24" s="296">
        <v>13</v>
      </c>
      <c r="L24" s="296">
        <v>11</v>
      </c>
      <c r="M24" s="296">
        <v>59</v>
      </c>
      <c r="N24" s="382" t="s">
        <v>331</v>
      </c>
      <c r="O24" s="383"/>
      <c r="P24" s="296">
        <v>18</v>
      </c>
      <c r="Q24" s="296">
        <v>46</v>
      </c>
      <c r="R24" s="296">
        <v>49</v>
      </c>
      <c r="S24" s="296">
        <v>26</v>
      </c>
      <c r="T24" s="296">
        <v>16</v>
      </c>
      <c r="U24" s="296">
        <v>43</v>
      </c>
      <c r="V24" s="296">
        <v>69</v>
      </c>
      <c r="W24" s="296">
        <v>3</v>
      </c>
      <c r="X24" s="296">
        <v>16</v>
      </c>
      <c r="Y24" s="296">
        <v>7</v>
      </c>
      <c r="Z24" s="296">
        <v>11</v>
      </c>
    </row>
    <row r="25" spans="1:26" ht="12" customHeight="1">
      <c r="A25" s="382" t="s">
        <v>332</v>
      </c>
      <c r="B25" s="383"/>
      <c r="C25" s="420">
        <v>289</v>
      </c>
      <c r="D25" s="384">
        <v>3</v>
      </c>
      <c r="E25" s="384">
        <v>3</v>
      </c>
      <c r="F25" s="384" t="s">
        <v>679</v>
      </c>
      <c r="G25" s="296" t="s">
        <v>679</v>
      </c>
      <c r="H25" s="296">
        <v>10</v>
      </c>
      <c r="I25" s="296">
        <v>27</v>
      </c>
      <c r="J25" s="296">
        <v>1</v>
      </c>
      <c r="K25" s="296">
        <v>9</v>
      </c>
      <c r="L25" s="296">
        <v>10</v>
      </c>
      <c r="M25" s="296">
        <v>45</v>
      </c>
      <c r="N25" s="382" t="s">
        <v>332</v>
      </c>
      <c r="O25" s="383"/>
      <c r="P25" s="296">
        <v>11</v>
      </c>
      <c r="Q25" s="296">
        <v>21</v>
      </c>
      <c r="R25" s="296">
        <v>30</v>
      </c>
      <c r="S25" s="296">
        <v>10</v>
      </c>
      <c r="T25" s="296">
        <v>9</v>
      </c>
      <c r="U25" s="296">
        <v>19</v>
      </c>
      <c r="V25" s="296">
        <v>54</v>
      </c>
      <c r="W25" s="296">
        <v>1</v>
      </c>
      <c r="X25" s="296">
        <v>13</v>
      </c>
      <c r="Y25" s="296">
        <v>6</v>
      </c>
      <c r="Z25" s="296">
        <v>10</v>
      </c>
    </row>
    <row r="26" spans="1:26" ht="12" customHeight="1">
      <c r="A26" s="382" t="s">
        <v>333</v>
      </c>
      <c r="B26" s="383"/>
      <c r="C26" s="420">
        <v>240</v>
      </c>
      <c r="D26" s="384" t="s">
        <v>679</v>
      </c>
      <c r="E26" s="384" t="s">
        <v>679</v>
      </c>
      <c r="F26" s="384" t="s">
        <v>679</v>
      </c>
      <c r="G26" s="296" t="s">
        <v>679</v>
      </c>
      <c r="H26" s="296">
        <v>6</v>
      </c>
      <c r="I26" s="296">
        <v>16</v>
      </c>
      <c r="J26" s="296">
        <v>1</v>
      </c>
      <c r="K26" s="296">
        <v>7</v>
      </c>
      <c r="L26" s="296">
        <v>9</v>
      </c>
      <c r="M26" s="296">
        <v>30</v>
      </c>
      <c r="N26" s="382" t="s">
        <v>333</v>
      </c>
      <c r="O26" s="383"/>
      <c r="P26" s="296">
        <v>11</v>
      </c>
      <c r="Q26" s="296">
        <v>16</v>
      </c>
      <c r="R26" s="296">
        <v>23</v>
      </c>
      <c r="S26" s="296">
        <v>10</v>
      </c>
      <c r="T26" s="296">
        <v>4</v>
      </c>
      <c r="U26" s="296">
        <v>25</v>
      </c>
      <c r="V26" s="296">
        <v>48</v>
      </c>
      <c r="W26" s="296" t="s">
        <v>679</v>
      </c>
      <c r="X26" s="296">
        <v>18</v>
      </c>
      <c r="Y26" s="296">
        <v>7</v>
      </c>
      <c r="Z26" s="296">
        <v>9</v>
      </c>
    </row>
    <row r="27" spans="1:26" ht="12" customHeight="1">
      <c r="A27" s="386" t="s">
        <v>334</v>
      </c>
      <c r="B27" s="387"/>
      <c r="C27" s="422">
        <v>404</v>
      </c>
      <c r="D27" s="405">
        <v>3</v>
      </c>
      <c r="E27" s="405">
        <v>3</v>
      </c>
      <c r="F27" s="405" t="s">
        <v>679</v>
      </c>
      <c r="G27" s="304" t="s">
        <v>679</v>
      </c>
      <c r="H27" s="304">
        <v>15</v>
      </c>
      <c r="I27" s="304">
        <v>53</v>
      </c>
      <c r="J27" s="304">
        <v>1</v>
      </c>
      <c r="K27" s="304">
        <v>17</v>
      </c>
      <c r="L27" s="304">
        <v>3</v>
      </c>
      <c r="M27" s="304">
        <v>63</v>
      </c>
      <c r="N27" s="386" t="s">
        <v>334</v>
      </c>
      <c r="O27" s="387"/>
      <c r="P27" s="304">
        <v>13</v>
      </c>
      <c r="Q27" s="304">
        <v>28</v>
      </c>
      <c r="R27" s="304">
        <v>40</v>
      </c>
      <c r="S27" s="304">
        <v>14</v>
      </c>
      <c r="T27" s="304">
        <v>13</v>
      </c>
      <c r="U27" s="304">
        <v>31</v>
      </c>
      <c r="V27" s="304">
        <v>57</v>
      </c>
      <c r="W27" s="304">
        <v>1</v>
      </c>
      <c r="X27" s="304">
        <v>29</v>
      </c>
      <c r="Y27" s="304">
        <v>8</v>
      </c>
      <c r="Z27" s="304">
        <v>15</v>
      </c>
    </row>
    <row r="28" spans="1:26" ht="12" customHeight="1">
      <c r="A28" s="382" t="s">
        <v>335</v>
      </c>
      <c r="B28" s="383"/>
      <c r="C28" s="420">
        <v>1125</v>
      </c>
      <c r="D28" s="384">
        <v>1</v>
      </c>
      <c r="E28" s="384">
        <v>1</v>
      </c>
      <c r="F28" s="384" t="s">
        <v>679</v>
      </c>
      <c r="G28" s="296" t="s">
        <v>679</v>
      </c>
      <c r="H28" s="296">
        <v>44</v>
      </c>
      <c r="I28" s="296">
        <v>147</v>
      </c>
      <c r="J28" s="296" t="s">
        <v>679</v>
      </c>
      <c r="K28" s="296">
        <v>57</v>
      </c>
      <c r="L28" s="296">
        <v>42</v>
      </c>
      <c r="M28" s="296">
        <v>188</v>
      </c>
      <c r="N28" s="382" t="s">
        <v>335</v>
      </c>
      <c r="O28" s="383"/>
      <c r="P28" s="296">
        <v>45</v>
      </c>
      <c r="Q28" s="296">
        <v>44</v>
      </c>
      <c r="R28" s="296">
        <v>91</v>
      </c>
      <c r="S28" s="296">
        <v>34</v>
      </c>
      <c r="T28" s="296">
        <v>44</v>
      </c>
      <c r="U28" s="296">
        <v>99</v>
      </c>
      <c r="V28" s="296">
        <v>130</v>
      </c>
      <c r="W28" s="296">
        <v>2</v>
      </c>
      <c r="X28" s="296">
        <v>82</v>
      </c>
      <c r="Y28" s="296">
        <v>38</v>
      </c>
      <c r="Z28" s="296">
        <v>37</v>
      </c>
    </row>
    <row r="29" spans="1:26" ht="12" customHeight="1">
      <c r="A29" s="382" t="s">
        <v>336</v>
      </c>
      <c r="B29" s="383"/>
      <c r="C29" s="420">
        <v>197</v>
      </c>
      <c r="D29" s="384">
        <v>2</v>
      </c>
      <c r="E29" s="384">
        <v>2</v>
      </c>
      <c r="F29" s="384" t="s">
        <v>679</v>
      </c>
      <c r="G29" s="296" t="s">
        <v>679</v>
      </c>
      <c r="H29" s="296">
        <v>13</v>
      </c>
      <c r="I29" s="296">
        <v>18</v>
      </c>
      <c r="J29" s="296">
        <v>2</v>
      </c>
      <c r="K29" s="296">
        <v>9</v>
      </c>
      <c r="L29" s="296">
        <v>9</v>
      </c>
      <c r="M29" s="296">
        <v>22</v>
      </c>
      <c r="N29" s="382" t="s">
        <v>336</v>
      </c>
      <c r="O29" s="383"/>
      <c r="P29" s="296">
        <v>2</v>
      </c>
      <c r="Q29" s="296">
        <v>11</v>
      </c>
      <c r="R29" s="296">
        <v>11</v>
      </c>
      <c r="S29" s="296">
        <v>16</v>
      </c>
      <c r="T29" s="296">
        <v>9</v>
      </c>
      <c r="U29" s="296">
        <v>7</v>
      </c>
      <c r="V29" s="296">
        <v>37</v>
      </c>
      <c r="W29" s="296" t="s">
        <v>679</v>
      </c>
      <c r="X29" s="296">
        <v>18</v>
      </c>
      <c r="Y29" s="296">
        <v>5</v>
      </c>
      <c r="Z29" s="296">
        <v>6</v>
      </c>
    </row>
    <row r="30" spans="1:26" ht="12" customHeight="1">
      <c r="A30" s="382" t="s">
        <v>337</v>
      </c>
      <c r="B30" s="383"/>
      <c r="C30" s="420">
        <v>421</v>
      </c>
      <c r="D30" s="384">
        <v>2</v>
      </c>
      <c r="E30" s="384">
        <v>2</v>
      </c>
      <c r="F30" s="384" t="s">
        <v>679</v>
      </c>
      <c r="G30" s="296" t="s">
        <v>679</v>
      </c>
      <c r="H30" s="296">
        <v>18</v>
      </c>
      <c r="I30" s="296">
        <v>56</v>
      </c>
      <c r="J30" s="296" t="s">
        <v>679</v>
      </c>
      <c r="K30" s="296">
        <v>15</v>
      </c>
      <c r="L30" s="296">
        <v>17</v>
      </c>
      <c r="M30" s="296">
        <v>77</v>
      </c>
      <c r="N30" s="382" t="s">
        <v>337</v>
      </c>
      <c r="O30" s="383"/>
      <c r="P30" s="296">
        <v>19</v>
      </c>
      <c r="Q30" s="296">
        <v>24</v>
      </c>
      <c r="R30" s="296">
        <v>39</v>
      </c>
      <c r="S30" s="296">
        <v>13</v>
      </c>
      <c r="T30" s="296">
        <v>10</v>
      </c>
      <c r="U30" s="296">
        <v>35</v>
      </c>
      <c r="V30" s="296">
        <v>56</v>
      </c>
      <c r="W30" s="296" t="s">
        <v>679</v>
      </c>
      <c r="X30" s="296">
        <v>17</v>
      </c>
      <c r="Y30" s="296">
        <v>7</v>
      </c>
      <c r="Z30" s="296">
        <v>16</v>
      </c>
    </row>
    <row r="31" spans="1:26" ht="12" customHeight="1">
      <c r="A31" s="392" t="s">
        <v>338</v>
      </c>
      <c r="B31" s="393"/>
      <c r="C31" s="421">
        <v>186</v>
      </c>
      <c r="D31" s="408" t="s">
        <v>679</v>
      </c>
      <c r="E31" s="408" t="s">
        <v>679</v>
      </c>
      <c r="F31" s="408" t="s">
        <v>679</v>
      </c>
      <c r="G31" s="292" t="s">
        <v>679</v>
      </c>
      <c r="H31" s="292">
        <v>6</v>
      </c>
      <c r="I31" s="292">
        <v>19</v>
      </c>
      <c r="J31" s="292" t="s">
        <v>679</v>
      </c>
      <c r="K31" s="292">
        <v>9</v>
      </c>
      <c r="L31" s="292">
        <v>4</v>
      </c>
      <c r="M31" s="292">
        <v>33</v>
      </c>
      <c r="N31" s="392" t="s">
        <v>338</v>
      </c>
      <c r="O31" s="393"/>
      <c r="P31" s="292">
        <v>14</v>
      </c>
      <c r="Q31" s="292">
        <v>7</v>
      </c>
      <c r="R31" s="292">
        <v>18</v>
      </c>
      <c r="S31" s="292">
        <v>6</v>
      </c>
      <c r="T31" s="292">
        <v>6</v>
      </c>
      <c r="U31" s="292">
        <v>15</v>
      </c>
      <c r="V31" s="292">
        <v>24</v>
      </c>
      <c r="W31" s="292">
        <v>1</v>
      </c>
      <c r="X31" s="292">
        <v>13</v>
      </c>
      <c r="Y31" s="292">
        <v>6</v>
      </c>
      <c r="Z31" s="292">
        <v>5</v>
      </c>
    </row>
    <row r="32" spans="1:26" ht="12" customHeight="1">
      <c r="A32" s="382" t="s">
        <v>339</v>
      </c>
      <c r="B32" s="383"/>
      <c r="C32" s="420">
        <v>297</v>
      </c>
      <c r="D32" s="384">
        <v>1</v>
      </c>
      <c r="E32" s="384">
        <v>1</v>
      </c>
      <c r="F32" s="384" t="s">
        <v>679</v>
      </c>
      <c r="G32" s="296" t="s">
        <v>679</v>
      </c>
      <c r="H32" s="296">
        <v>13</v>
      </c>
      <c r="I32" s="296">
        <v>35</v>
      </c>
      <c r="J32" s="296">
        <v>1</v>
      </c>
      <c r="K32" s="296">
        <v>16</v>
      </c>
      <c r="L32" s="296">
        <v>9</v>
      </c>
      <c r="M32" s="296">
        <v>60</v>
      </c>
      <c r="N32" s="382" t="s">
        <v>339</v>
      </c>
      <c r="O32" s="383"/>
      <c r="P32" s="296">
        <v>6</v>
      </c>
      <c r="Q32" s="296">
        <v>10</v>
      </c>
      <c r="R32" s="296">
        <v>17</v>
      </c>
      <c r="S32" s="296">
        <v>6</v>
      </c>
      <c r="T32" s="296">
        <v>14</v>
      </c>
      <c r="U32" s="296">
        <v>24</v>
      </c>
      <c r="V32" s="296">
        <v>48</v>
      </c>
      <c r="W32" s="296" t="s">
        <v>679</v>
      </c>
      <c r="X32" s="296">
        <v>23</v>
      </c>
      <c r="Y32" s="296">
        <v>7</v>
      </c>
      <c r="Z32" s="296">
        <v>7</v>
      </c>
    </row>
    <row r="33" spans="1:26" ht="12" customHeight="1">
      <c r="A33" s="382" t="s">
        <v>340</v>
      </c>
      <c r="B33" s="383"/>
      <c r="C33" s="420">
        <v>763</v>
      </c>
      <c r="D33" s="384">
        <v>1</v>
      </c>
      <c r="E33" s="384" t="s">
        <v>679</v>
      </c>
      <c r="F33" s="384" t="s">
        <v>679</v>
      </c>
      <c r="G33" s="296" t="s">
        <v>679</v>
      </c>
      <c r="H33" s="296">
        <v>33</v>
      </c>
      <c r="I33" s="296">
        <v>98</v>
      </c>
      <c r="J33" s="296">
        <v>9</v>
      </c>
      <c r="K33" s="296">
        <v>27</v>
      </c>
      <c r="L33" s="296">
        <v>37</v>
      </c>
      <c r="M33" s="296">
        <v>128</v>
      </c>
      <c r="N33" s="382" t="s">
        <v>340</v>
      </c>
      <c r="O33" s="383"/>
      <c r="P33" s="296">
        <v>32</v>
      </c>
      <c r="Q33" s="296">
        <v>32</v>
      </c>
      <c r="R33" s="296">
        <v>50</v>
      </c>
      <c r="S33" s="296">
        <v>40</v>
      </c>
      <c r="T33" s="296">
        <v>30</v>
      </c>
      <c r="U33" s="296">
        <v>43</v>
      </c>
      <c r="V33" s="296">
        <v>118</v>
      </c>
      <c r="W33" s="296">
        <v>3</v>
      </c>
      <c r="X33" s="296">
        <v>48</v>
      </c>
      <c r="Y33" s="296">
        <v>17</v>
      </c>
      <c r="Z33" s="296">
        <v>17</v>
      </c>
    </row>
    <row r="34" spans="1:26" ht="12" customHeight="1">
      <c r="A34" s="382" t="s">
        <v>341</v>
      </c>
      <c r="B34" s="383"/>
      <c r="C34" s="420">
        <v>748</v>
      </c>
      <c r="D34" s="384">
        <v>2</v>
      </c>
      <c r="E34" s="384">
        <v>2</v>
      </c>
      <c r="F34" s="384" t="s">
        <v>679</v>
      </c>
      <c r="G34" s="296" t="s">
        <v>679</v>
      </c>
      <c r="H34" s="296">
        <v>32</v>
      </c>
      <c r="I34" s="296">
        <v>96</v>
      </c>
      <c r="J34" s="296">
        <v>6</v>
      </c>
      <c r="K34" s="296">
        <v>34</v>
      </c>
      <c r="L34" s="296">
        <v>28</v>
      </c>
      <c r="M34" s="296">
        <v>133</v>
      </c>
      <c r="N34" s="382" t="s">
        <v>341</v>
      </c>
      <c r="O34" s="383"/>
      <c r="P34" s="296">
        <v>28</v>
      </c>
      <c r="Q34" s="296">
        <v>45</v>
      </c>
      <c r="R34" s="296">
        <v>53</v>
      </c>
      <c r="S34" s="296">
        <v>38</v>
      </c>
      <c r="T34" s="296">
        <v>19</v>
      </c>
      <c r="U34" s="296">
        <v>69</v>
      </c>
      <c r="V34" s="296">
        <v>91</v>
      </c>
      <c r="W34" s="296" t="s">
        <v>679</v>
      </c>
      <c r="X34" s="296">
        <v>35</v>
      </c>
      <c r="Y34" s="296">
        <v>18</v>
      </c>
      <c r="Z34" s="296">
        <v>21</v>
      </c>
    </row>
    <row r="35" spans="1:26" ht="12" customHeight="1">
      <c r="A35" s="382" t="s">
        <v>342</v>
      </c>
      <c r="B35" s="383"/>
      <c r="C35" s="420">
        <v>481</v>
      </c>
      <c r="D35" s="384" t="s">
        <v>679</v>
      </c>
      <c r="E35" s="384" t="s">
        <v>679</v>
      </c>
      <c r="F35" s="384" t="s">
        <v>679</v>
      </c>
      <c r="G35" s="296" t="s">
        <v>679</v>
      </c>
      <c r="H35" s="296">
        <v>21</v>
      </c>
      <c r="I35" s="296">
        <v>65</v>
      </c>
      <c r="J35" s="296">
        <v>1</v>
      </c>
      <c r="K35" s="296">
        <v>25</v>
      </c>
      <c r="L35" s="296">
        <v>19</v>
      </c>
      <c r="M35" s="296">
        <v>74</v>
      </c>
      <c r="N35" s="382" t="s">
        <v>342</v>
      </c>
      <c r="O35" s="383"/>
      <c r="P35" s="296">
        <v>16</v>
      </c>
      <c r="Q35" s="296">
        <v>20</v>
      </c>
      <c r="R35" s="296">
        <v>16</v>
      </c>
      <c r="S35" s="296">
        <v>18</v>
      </c>
      <c r="T35" s="296">
        <v>23</v>
      </c>
      <c r="U35" s="296">
        <v>37</v>
      </c>
      <c r="V35" s="296">
        <v>71</v>
      </c>
      <c r="W35" s="296">
        <v>1</v>
      </c>
      <c r="X35" s="296">
        <v>44</v>
      </c>
      <c r="Y35" s="296">
        <v>10</v>
      </c>
      <c r="Z35" s="296">
        <v>20</v>
      </c>
    </row>
    <row r="36" spans="1:26" ht="12" customHeight="1">
      <c r="A36" s="382" t="s">
        <v>343</v>
      </c>
      <c r="B36" s="383"/>
      <c r="C36" s="420">
        <v>390</v>
      </c>
      <c r="D36" s="384">
        <v>1</v>
      </c>
      <c r="E36" s="384" t="s">
        <v>679</v>
      </c>
      <c r="F36" s="384" t="s">
        <v>679</v>
      </c>
      <c r="G36" s="296" t="s">
        <v>679</v>
      </c>
      <c r="H36" s="296">
        <v>14</v>
      </c>
      <c r="I36" s="296">
        <v>45</v>
      </c>
      <c r="J36" s="296">
        <v>3</v>
      </c>
      <c r="K36" s="296">
        <v>15</v>
      </c>
      <c r="L36" s="296">
        <v>10</v>
      </c>
      <c r="M36" s="296">
        <v>65</v>
      </c>
      <c r="N36" s="382" t="s">
        <v>343</v>
      </c>
      <c r="O36" s="383"/>
      <c r="P36" s="296">
        <v>13</v>
      </c>
      <c r="Q36" s="296">
        <v>14</v>
      </c>
      <c r="R36" s="296">
        <v>27</v>
      </c>
      <c r="S36" s="296">
        <v>16</v>
      </c>
      <c r="T36" s="296">
        <v>16</v>
      </c>
      <c r="U36" s="296">
        <v>29</v>
      </c>
      <c r="V36" s="296">
        <v>52</v>
      </c>
      <c r="W36" s="296">
        <v>2</v>
      </c>
      <c r="X36" s="296">
        <v>41</v>
      </c>
      <c r="Y36" s="296">
        <v>13</v>
      </c>
      <c r="Z36" s="296">
        <v>14</v>
      </c>
    </row>
    <row r="37" spans="1:26" ht="12" customHeight="1">
      <c r="A37" s="386" t="s">
        <v>344</v>
      </c>
      <c r="B37" s="387"/>
      <c r="C37" s="419">
        <v>314</v>
      </c>
      <c r="D37" s="405" t="s">
        <v>679</v>
      </c>
      <c r="E37" s="405" t="s">
        <v>679</v>
      </c>
      <c r="F37" s="405" t="s">
        <v>679</v>
      </c>
      <c r="G37" s="304" t="s">
        <v>679</v>
      </c>
      <c r="H37" s="304">
        <v>10</v>
      </c>
      <c r="I37" s="304">
        <v>42</v>
      </c>
      <c r="J37" s="304">
        <v>2</v>
      </c>
      <c r="K37" s="304">
        <v>10</v>
      </c>
      <c r="L37" s="304">
        <v>10</v>
      </c>
      <c r="M37" s="304">
        <v>52</v>
      </c>
      <c r="N37" s="386" t="s">
        <v>344</v>
      </c>
      <c r="O37" s="387"/>
      <c r="P37" s="304">
        <v>13</v>
      </c>
      <c r="Q37" s="304">
        <v>23</v>
      </c>
      <c r="R37" s="304">
        <v>30</v>
      </c>
      <c r="S37" s="304">
        <v>12</v>
      </c>
      <c r="T37" s="304">
        <v>16</v>
      </c>
      <c r="U37" s="304">
        <v>16</v>
      </c>
      <c r="V37" s="304">
        <v>40</v>
      </c>
      <c r="W37" s="304">
        <v>1</v>
      </c>
      <c r="X37" s="304">
        <v>20</v>
      </c>
      <c r="Y37" s="304">
        <v>12</v>
      </c>
      <c r="Z37" s="304">
        <v>5</v>
      </c>
    </row>
    <row r="38" spans="1:26" ht="12" customHeight="1">
      <c r="A38" s="382" t="s">
        <v>345</v>
      </c>
      <c r="B38" s="383"/>
      <c r="C38" s="420">
        <v>246</v>
      </c>
      <c r="D38" s="384" t="s">
        <v>679</v>
      </c>
      <c r="E38" s="384" t="s">
        <v>679</v>
      </c>
      <c r="F38" s="384" t="s">
        <v>679</v>
      </c>
      <c r="G38" s="296" t="s">
        <v>679</v>
      </c>
      <c r="H38" s="296">
        <v>10</v>
      </c>
      <c r="I38" s="296">
        <v>27</v>
      </c>
      <c r="J38" s="296">
        <v>1</v>
      </c>
      <c r="K38" s="296">
        <v>9</v>
      </c>
      <c r="L38" s="296">
        <v>2</v>
      </c>
      <c r="M38" s="296">
        <v>45</v>
      </c>
      <c r="N38" s="382" t="s">
        <v>345</v>
      </c>
      <c r="O38" s="383"/>
      <c r="P38" s="296">
        <v>9</v>
      </c>
      <c r="Q38" s="296">
        <v>10</v>
      </c>
      <c r="R38" s="296">
        <v>23</v>
      </c>
      <c r="S38" s="296">
        <v>16</v>
      </c>
      <c r="T38" s="296">
        <v>4</v>
      </c>
      <c r="U38" s="296">
        <v>22</v>
      </c>
      <c r="V38" s="296">
        <v>37</v>
      </c>
      <c r="W38" s="296">
        <v>1</v>
      </c>
      <c r="X38" s="296">
        <v>15</v>
      </c>
      <c r="Y38" s="296">
        <v>6</v>
      </c>
      <c r="Z38" s="296">
        <v>9</v>
      </c>
    </row>
    <row r="39" spans="1:26" ht="12" customHeight="1">
      <c r="A39" s="382" t="s">
        <v>346</v>
      </c>
      <c r="B39" s="383"/>
      <c r="C39" s="420">
        <v>532</v>
      </c>
      <c r="D39" s="384">
        <v>2</v>
      </c>
      <c r="E39" s="384">
        <v>2</v>
      </c>
      <c r="F39" s="384" t="s">
        <v>679</v>
      </c>
      <c r="G39" s="296" t="s">
        <v>679</v>
      </c>
      <c r="H39" s="296">
        <v>13</v>
      </c>
      <c r="I39" s="296">
        <v>76</v>
      </c>
      <c r="J39" s="296">
        <v>3</v>
      </c>
      <c r="K39" s="296">
        <v>18</v>
      </c>
      <c r="L39" s="296">
        <v>19</v>
      </c>
      <c r="M39" s="296">
        <v>73</v>
      </c>
      <c r="N39" s="382" t="s">
        <v>346</v>
      </c>
      <c r="O39" s="383"/>
      <c r="P39" s="296">
        <v>14</v>
      </c>
      <c r="Q39" s="296">
        <v>37</v>
      </c>
      <c r="R39" s="296">
        <v>55</v>
      </c>
      <c r="S39" s="296">
        <v>14</v>
      </c>
      <c r="T39" s="296">
        <v>18</v>
      </c>
      <c r="U39" s="296">
        <v>49</v>
      </c>
      <c r="V39" s="296">
        <v>84</v>
      </c>
      <c r="W39" s="296" t="s">
        <v>679</v>
      </c>
      <c r="X39" s="296">
        <v>23</v>
      </c>
      <c r="Y39" s="296">
        <v>14</v>
      </c>
      <c r="Z39" s="296">
        <v>20</v>
      </c>
    </row>
    <row r="40" spans="1:26" ht="12" customHeight="1">
      <c r="A40" s="382" t="s">
        <v>347</v>
      </c>
      <c r="B40" s="383"/>
      <c r="C40" s="420">
        <v>520</v>
      </c>
      <c r="D40" s="384">
        <v>1</v>
      </c>
      <c r="E40" s="384">
        <v>1</v>
      </c>
      <c r="F40" s="384" t="s">
        <v>679</v>
      </c>
      <c r="G40" s="296" t="s">
        <v>679</v>
      </c>
      <c r="H40" s="296">
        <v>22</v>
      </c>
      <c r="I40" s="296">
        <v>67</v>
      </c>
      <c r="J40" s="296">
        <v>3</v>
      </c>
      <c r="K40" s="296">
        <v>21</v>
      </c>
      <c r="L40" s="296">
        <v>15</v>
      </c>
      <c r="M40" s="296">
        <v>93</v>
      </c>
      <c r="N40" s="382" t="s">
        <v>347</v>
      </c>
      <c r="O40" s="383"/>
      <c r="P40" s="296">
        <v>18</v>
      </c>
      <c r="Q40" s="296">
        <v>32</v>
      </c>
      <c r="R40" s="296">
        <v>35</v>
      </c>
      <c r="S40" s="296">
        <v>27</v>
      </c>
      <c r="T40" s="296">
        <v>16</v>
      </c>
      <c r="U40" s="296">
        <v>28</v>
      </c>
      <c r="V40" s="296">
        <v>85</v>
      </c>
      <c r="W40" s="296">
        <v>1</v>
      </c>
      <c r="X40" s="296">
        <v>26</v>
      </c>
      <c r="Y40" s="296">
        <v>18</v>
      </c>
      <c r="Z40" s="296">
        <v>12</v>
      </c>
    </row>
    <row r="41" spans="1:26" ht="12" customHeight="1">
      <c r="A41" s="392" t="s">
        <v>348</v>
      </c>
      <c r="B41" s="393"/>
      <c r="C41" s="421">
        <v>211</v>
      </c>
      <c r="D41" s="408">
        <v>2</v>
      </c>
      <c r="E41" s="408">
        <v>2</v>
      </c>
      <c r="F41" s="408" t="s">
        <v>679</v>
      </c>
      <c r="G41" s="292" t="s">
        <v>679</v>
      </c>
      <c r="H41" s="292">
        <v>6</v>
      </c>
      <c r="I41" s="292">
        <v>30</v>
      </c>
      <c r="J41" s="292">
        <v>2</v>
      </c>
      <c r="K41" s="292">
        <v>2</v>
      </c>
      <c r="L41" s="292">
        <v>16</v>
      </c>
      <c r="M41" s="292">
        <v>44</v>
      </c>
      <c r="N41" s="392" t="s">
        <v>348</v>
      </c>
      <c r="O41" s="393"/>
      <c r="P41" s="292">
        <v>1</v>
      </c>
      <c r="Q41" s="292">
        <v>6</v>
      </c>
      <c r="R41" s="292">
        <v>10</v>
      </c>
      <c r="S41" s="292">
        <v>11</v>
      </c>
      <c r="T41" s="292">
        <v>8</v>
      </c>
      <c r="U41" s="292">
        <v>13</v>
      </c>
      <c r="V41" s="292">
        <v>24</v>
      </c>
      <c r="W41" s="292" t="s">
        <v>679</v>
      </c>
      <c r="X41" s="292">
        <v>28</v>
      </c>
      <c r="Y41" s="292">
        <v>5</v>
      </c>
      <c r="Z41" s="292">
        <v>3</v>
      </c>
    </row>
    <row r="42" spans="1:26" ht="12" customHeight="1">
      <c r="A42" s="382" t="s">
        <v>349</v>
      </c>
      <c r="B42" s="383"/>
      <c r="C42" s="420">
        <v>1495</v>
      </c>
      <c r="D42" s="384">
        <v>3</v>
      </c>
      <c r="E42" s="384">
        <v>3</v>
      </c>
      <c r="F42" s="384" t="s">
        <v>679</v>
      </c>
      <c r="G42" s="296" t="s">
        <v>679</v>
      </c>
      <c r="H42" s="296">
        <v>63</v>
      </c>
      <c r="I42" s="296">
        <v>153</v>
      </c>
      <c r="J42" s="296">
        <v>5</v>
      </c>
      <c r="K42" s="296">
        <v>59</v>
      </c>
      <c r="L42" s="296">
        <v>78</v>
      </c>
      <c r="M42" s="296">
        <v>259</v>
      </c>
      <c r="N42" s="382" t="s">
        <v>349</v>
      </c>
      <c r="O42" s="383"/>
      <c r="P42" s="296">
        <v>77</v>
      </c>
      <c r="Q42" s="296">
        <v>54</v>
      </c>
      <c r="R42" s="296">
        <v>80</v>
      </c>
      <c r="S42" s="296">
        <v>90</v>
      </c>
      <c r="T42" s="296">
        <v>50</v>
      </c>
      <c r="U42" s="296">
        <v>98</v>
      </c>
      <c r="V42" s="296">
        <v>191</v>
      </c>
      <c r="W42" s="296">
        <v>11</v>
      </c>
      <c r="X42" s="296">
        <v>128</v>
      </c>
      <c r="Y42" s="296">
        <v>45</v>
      </c>
      <c r="Z42" s="296">
        <v>51</v>
      </c>
    </row>
    <row r="43" spans="1:26" ht="12" customHeight="1">
      <c r="A43" s="382" t="s">
        <v>350</v>
      </c>
      <c r="B43" s="383"/>
      <c r="C43" s="420">
        <v>222</v>
      </c>
      <c r="D43" s="384" t="s">
        <v>679</v>
      </c>
      <c r="E43" s="384" t="s">
        <v>679</v>
      </c>
      <c r="F43" s="384" t="s">
        <v>679</v>
      </c>
      <c r="G43" s="296" t="s">
        <v>679</v>
      </c>
      <c r="H43" s="296">
        <v>18</v>
      </c>
      <c r="I43" s="296">
        <v>27</v>
      </c>
      <c r="J43" s="296">
        <v>1</v>
      </c>
      <c r="K43" s="296">
        <v>4</v>
      </c>
      <c r="L43" s="296">
        <v>14</v>
      </c>
      <c r="M43" s="296">
        <v>51</v>
      </c>
      <c r="N43" s="382" t="s">
        <v>350</v>
      </c>
      <c r="O43" s="383"/>
      <c r="P43" s="296">
        <v>4</v>
      </c>
      <c r="Q43" s="296">
        <v>6</v>
      </c>
      <c r="R43" s="296">
        <v>6</v>
      </c>
      <c r="S43" s="296">
        <v>11</v>
      </c>
      <c r="T43" s="296">
        <v>9</v>
      </c>
      <c r="U43" s="296">
        <v>15</v>
      </c>
      <c r="V43" s="296">
        <v>30</v>
      </c>
      <c r="W43" s="296">
        <v>1</v>
      </c>
      <c r="X43" s="296">
        <v>16</v>
      </c>
      <c r="Y43" s="296">
        <v>3</v>
      </c>
      <c r="Z43" s="296">
        <v>6</v>
      </c>
    </row>
    <row r="44" spans="1:26" ht="12" customHeight="1">
      <c r="A44" s="382" t="s">
        <v>351</v>
      </c>
      <c r="B44" s="383"/>
      <c r="C44" s="420">
        <v>253</v>
      </c>
      <c r="D44" s="384">
        <v>1</v>
      </c>
      <c r="E44" s="384">
        <v>1</v>
      </c>
      <c r="F44" s="384" t="s">
        <v>679</v>
      </c>
      <c r="G44" s="296" t="s">
        <v>679</v>
      </c>
      <c r="H44" s="296">
        <v>16</v>
      </c>
      <c r="I44" s="296">
        <v>17</v>
      </c>
      <c r="J44" s="296">
        <v>2</v>
      </c>
      <c r="K44" s="296">
        <v>12</v>
      </c>
      <c r="L44" s="296">
        <v>11</v>
      </c>
      <c r="M44" s="296">
        <v>42</v>
      </c>
      <c r="N44" s="382" t="s">
        <v>351</v>
      </c>
      <c r="O44" s="383"/>
      <c r="P44" s="296">
        <v>4</v>
      </c>
      <c r="Q44" s="296">
        <v>11</v>
      </c>
      <c r="R44" s="296">
        <v>17</v>
      </c>
      <c r="S44" s="296">
        <v>14</v>
      </c>
      <c r="T44" s="296">
        <v>7</v>
      </c>
      <c r="U44" s="296">
        <v>22</v>
      </c>
      <c r="V44" s="296">
        <v>36</v>
      </c>
      <c r="W44" s="296">
        <v>1</v>
      </c>
      <c r="X44" s="296">
        <v>17</v>
      </c>
      <c r="Y44" s="296">
        <v>13</v>
      </c>
      <c r="Z44" s="296">
        <v>10</v>
      </c>
    </row>
    <row r="45" spans="1:26" ht="12" customHeight="1">
      <c r="A45" s="382" t="s">
        <v>352</v>
      </c>
      <c r="B45" s="383"/>
      <c r="C45" s="420">
        <v>359</v>
      </c>
      <c r="D45" s="384">
        <v>2</v>
      </c>
      <c r="E45" s="384">
        <v>2</v>
      </c>
      <c r="F45" s="384" t="s">
        <v>679</v>
      </c>
      <c r="G45" s="296" t="s">
        <v>679</v>
      </c>
      <c r="H45" s="296">
        <v>17</v>
      </c>
      <c r="I45" s="296">
        <v>42</v>
      </c>
      <c r="J45" s="296">
        <v>1</v>
      </c>
      <c r="K45" s="296">
        <v>22</v>
      </c>
      <c r="L45" s="296">
        <v>22</v>
      </c>
      <c r="M45" s="296">
        <v>51</v>
      </c>
      <c r="N45" s="382" t="s">
        <v>352</v>
      </c>
      <c r="O45" s="383"/>
      <c r="P45" s="296">
        <v>15</v>
      </c>
      <c r="Q45" s="296">
        <v>15</v>
      </c>
      <c r="R45" s="296">
        <v>20</v>
      </c>
      <c r="S45" s="296">
        <v>14</v>
      </c>
      <c r="T45" s="296">
        <v>15</v>
      </c>
      <c r="U45" s="296">
        <v>30</v>
      </c>
      <c r="V45" s="296">
        <v>52</v>
      </c>
      <c r="W45" s="296">
        <v>3</v>
      </c>
      <c r="X45" s="296">
        <v>23</v>
      </c>
      <c r="Y45" s="296">
        <v>9</v>
      </c>
      <c r="Z45" s="296">
        <v>6</v>
      </c>
    </row>
    <row r="46" spans="1:26" ht="12" customHeight="1">
      <c r="A46" s="382" t="s">
        <v>353</v>
      </c>
      <c r="B46" s="383"/>
      <c r="C46" s="420">
        <v>376</v>
      </c>
      <c r="D46" s="384" t="s">
        <v>679</v>
      </c>
      <c r="E46" s="384" t="s">
        <v>679</v>
      </c>
      <c r="F46" s="384" t="s">
        <v>679</v>
      </c>
      <c r="G46" s="296" t="s">
        <v>679</v>
      </c>
      <c r="H46" s="296">
        <v>14</v>
      </c>
      <c r="I46" s="296">
        <v>31</v>
      </c>
      <c r="J46" s="296" t="s">
        <v>679</v>
      </c>
      <c r="K46" s="296">
        <v>13</v>
      </c>
      <c r="L46" s="296">
        <v>18</v>
      </c>
      <c r="M46" s="296">
        <v>58</v>
      </c>
      <c r="N46" s="382" t="s">
        <v>353</v>
      </c>
      <c r="O46" s="383"/>
      <c r="P46" s="296">
        <v>12</v>
      </c>
      <c r="Q46" s="296">
        <v>25</v>
      </c>
      <c r="R46" s="296">
        <v>28</v>
      </c>
      <c r="S46" s="296">
        <v>23</v>
      </c>
      <c r="T46" s="296">
        <v>20</v>
      </c>
      <c r="U46" s="296">
        <v>36</v>
      </c>
      <c r="V46" s="296">
        <v>49</v>
      </c>
      <c r="W46" s="296">
        <v>3</v>
      </c>
      <c r="X46" s="296">
        <v>17</v>
      </c>
      <c r="Y46" s="296">
        <v>19</v>
      </c>
      <c r="Z46" s="296">
        <v>10</v>
      </c>
    </row>
    <row r="47" spans="1:26" ht="12" customHeight="1">
      <c r="A47" s="386" t="s">
        <v>354</v>
      </c>
      <c r="B47" s="387"/>
      <c r="C47" s="419">
        <v>432</v>
      </c>
      <c r="D47" s="405">
        <v>1</v>
      </c>
      <c r="E47" s="405">
        <v>1</v>
      </c>
      <c r="F47" s="405" t="s">
        <v>679</v>
      </c>
      <c r="G47" s="304" t="s">
        <v>679</v>
      </c>
      <c r="H47" s="304">
        <v>14</v>
      </c>
      <c r="I47" s="304">
        <v>51</v>
      </c>
      <c r="J47" s="304">
        <v>3</v>
      </c>
      <c r="K47" s="304">
        <v>24</v>
      </c>
      <c r="L47" s="304">
        <v>18</v>
      </c>
      <c r="M47" s="304">
        <v>67</v>
      </c>
      <c r="N47" s="386" t="s">
        <v>354</v>
      </c>
      <c r="O47" s="387"/>
      <c r="P47" s="304">
        <v>24</v>
      </c>
      <c r="Q47" s="304">
        <v>30</v>
      </c>
      <c r="R47" s="304">
        <v>29</v>
      </c>
      <c r="S47" s="304">
        <v>26</v>
      </c>
      <c r="T47" s="304">
        <v>16</v>
      </c>
      <c r="U47" s="304">
        <v>22</v>
      </c>
      <c r="V47" s="304">
        <v>48</v>
      </c>
      <c r="W47" s="304">
        <v>1</v>
      </c>
      <c r="X47" s="304">
        <v>24</v>
      </c>
      <c r="Y47" s="304">
        <v>13</v>
      </c>
      <c r="Z47" s="304">
        <v>21</v>
      </c>
    </row>
    <row r="48" spans="1:26" ht="12" customHeight="1">
      <c r="A48" s="382" t="s">
        <v>355</v>
      </c>
      <c r="B48" s="383"/>
      <c r="C48" s="420">
        <v>293</v>
      </c>
      <c r="D48" s="384">
        <v>1</v>
      </c>
      <c r="E48" s="384">
        <v>1</v>
      </c>
      <c r="F48" s="384" t="s">
        <v>679</v>
      </c>
      <c r="G48" s="296" t="s">
        <v>679</v>
      </c>
      <c r="H48" s="296">
        <v>15</v>
      </c>
      <c r="I48" s="296">
        <v>47</v>
      </c>
      <c r="J48" s="296">
        <v>2</v>
      </c>
      <c r="K48" s="296">
        <v>15</v>
      </c>
      <c r="L48" s="296">
        <v>11</v>
      </c>
      <c r="M48" s="296">
        <v>51</v>
      </c>
      <c r="N48" s="382" t="s">
        <v>355</v>
      </c>
      <c r="O48" s="383"/>
      <c r="P48" s="296">
        <v>7</v>
      </c>
      <c r="Q48" s="296">
        <v>11</v>
      </c>
      <c r="R48" s="296">
        <v>14</v>
      </c>
      <c r="S48" s="296">
        <v>4</v>
      </c>
      <c r="T48" s="296">
        <v>11</v>
      </c>
      <c r="U48" s="296">
        <v>14</v>
      </c>
      <c r="V48" s="296">
        <v>49</v>
      </c>
      <c r="W48" s="296">
        <v>1</v>
      </c>
      <c r="X48" s="296">
        <v>18</v>
      </c>
      <c r="Y48" s="296">
        <v>7</v>
      </c>
      <c r="Z48" s="296">
        <v>15</v>
      </c>
    </row>
    <row r="49" spans="1:26" ht="12" customHeight="1">
      <c r="A49" s="382" t="s">
        <v>356</v>
      </c>
      <c r="B49" s="383"/>
      <c r="C49" s="420">
        <v>1553</v>
      </c>
      <c r="D49" s="384">
        <v>4</v>
      </c>
      <c r="E49" s="384">
        <v>4</v>
      </c>
      <c r="F49" s="384" t="s">
        <v>679</v>
      </c>
      <c r="G49" s="296" t="s">
        <v>679</v>
      </c>
      <c r="H49" s="296">
        <v>66</v>
      </c>
      <c r="I49" s="296">
        <v>205</v>
      </c>
      <c r="J49" s="296">
        <v>37</v>
      </c>
      <c r="K49" s="296">
        <v>59</v>
      </c>
      <c r="L49" s="296">
        <v>100</v>
      </c>
      <c r="M49" s="296">
        <v>301</v>
      </c>
      <c r="N49" s="382" t="s">
        <v>356</v>
      </c>
      <c r="O49" s="383"/>
      <c r="P49" s="296">
        <v>42</v>
      </c>
      <c r="Q49" s="296">
        <v>54</v>
      </c>
      <c r="R49" s="296">
        <v>59</v>
      </c>
      <c r="S49" s="296">
        <v>76</v>
      </c>
      <c r="T49" s="296">
        <v>56</v>
      </c>
      <c r="U49" s="296">
        <v>72</v>
      </c>
      <c r="V49" s="296">
        <v>217</v>
      </c>
      <c r="W49" s="296">
        <v>6</v>
      </c>
      <c r="X49" s="296">
        <v>113</v>
      </c>
      <c r="Y49" s="296">
        <v>35</v>
      </c>
      <c r="Z49" s="296">
        <v>51</v>
      </c>
    </row>
    <row r="50" spans="1:26" ht="12" customHeight="1">
      <c r="A50" s="382" t="s">
        <v>357</v>
      </c>
      <c r="B50" s="383"/>
      <c r="C50" s="420">
        <v>998</v>
      </c>
      <c r="D50" s="384">
        <v>3</v>
      </c>
      <c r="E50" s="384">
        <v>3</v>
      </c>
      <c r="F50" s="384">
        <v>2</v>
      </c>
      <c r="G50" s="296" t="s">
        <v>679</v>
      </c>
      <c r="H50" s="296">
        <v>50</v>
      </c>
      <c r="I50" s="296">
        <v>131</v>
      </c>
      <c r="J50" s="296">
        <v>6</v>
      </c>
      <c r="K50" s="296">
        <v>47</v>
      </c>
      <c r="L50" s="296">
        <v>55</v>
      </c>
      <c r="M50" s="296">
        <v>166</v>
      </c>
      <c r="N50" s="382" t="s">
        <v>357</v>
      </c>
      <c r="O50" s="383"/>
      <c r="P50" s="296">
        <v>38</v>
      </c>
      <c r="Q50" s="296">
        <v>37</v>
      </c>
      <c r="R50" s="296">
        <v>72</v>
      </c>
      <c r="S50" s="296">
        <v>40</v>
      </c>
      <c r="T50" s="296">
        <v>29</v>
      </c>
      <c r="U50" s="296">
        <v>67</v>
      </c>
      <c r="V50" s="296">
        <v>154</v>
      </c>
      <c r="W50" s="296">
        <v>3</v>
      </c>
      <c r="X50" s="296">
        <v>45</v>
      </c>
      <c r="Y50" s="296">
        <v>28</v>
      </c>
      <c r="Z50" s="296">
        <v>25</v>
      </c>
    </row>
    <row r="51" spans="1:26" ht="12" customHeight="1">
      <c r="A51" s="392" t="s">
        <v>358</v>
      </c>
      <c r="B51" s="393"/>
      <c r="C51" s="421">
        <v>818</v>
      </c>
      <c r="D51" s="408">
        <v>4</v>
      </c>
      <c r="E51" s="408">
        <v>4</v>
      </c>
      <c r="F51" s="408">
        <v>1</v>
      </c>
      <c r="G51" s="292" t="s">
        <v>679</v>
      </c>
      <c r="H51" s="292">
        <v>44</v>
      </c>
      <c r="I51" s="292">
        <v>94</v>
      </c>
      <c r="J51" s="292">
        <v>5</v>
      </c>
      <c r="K51" s="292">
        <v>38</v>
      </c>
      <c r="L51" s="292">
        <v>43</v>
      </c>
      <c r="M51" s="292">
        <v>149</v>
      </c>
      <c r="N51" s="392" t="s">
        <v>358</v>
      </c>
      <c r="O51" s="393"/>
      <c r="P51" s="292">
        <v>26</v>
      </c>
      <c r="Q51" s="292">
        <v>27</v>
      </c>
      <c r="R51" s="292">
        <v>47</v>
      </c>
      <c r="S51" s="292">
        <v>32</v>
      </c>
      <c r="T51" s="292">
        <v>33</v>
      </c>
      <c r="U51" s="292">
        <v>44</v>
      </c>
      <c r="V51" s="292">
        <v>125</v>
      </c>
      <c r="W51" s="292">
        <v>3</v>
      </c>
      <c r="X51" s="292">
        <v>56</v>
      </c>
      <c r="Y51" s="292">
        <v>21</v>
      </c>
      <c r="Z51" s="292">
        <v>26</v>
      </c>
    </row>
    <row r="52" spans="1:26" ht="12" customHeight="1">
      <c r="A52" s="382" t="s">
        <v>359</v>
      </c>
      <c r="B52" s="383"/>
      <c r="C52" s="420">
        <v>1197</v>
      </c>
      <c r="D52" s="384">
        <v>2</v>
      </c>
      <c r="E52" s="384">
        <v>2</v>
      </c>
      <c r="F52" s="384" t="s">
        <v>679</v>
      </c>
      <c r="G52" s="296" t="s">
        <v>679</v>
      </c>
      <c r="H52" s="296">
        <v>90</v>
      </c>
      <c r="I52" s="296">
        <v>127</v>
      </c>
      <c r="J52" s="296">
        <v>4</v>
      </c>
      <c r="K52" s="296">
        <v>63</v>
      </c>
      <c r="L52" s="296">
        <v>56</v>
      </c>
      <c r="M52" s="296">
        <v>219</v>
      </c>
      <c r="N52" s="382" t="s">
        <v>359</v>
      </c>
      <c r="O52" s="383"/>
      <c r="P52" s="296">
        <v>62</v>
      </c>
      <c r="Q52" s="296">
        <v>42</v>
      </c>
      <c r="R52" s="296">
        <v>66</v>
      </c>
      <c r="S52" s="296">
        <v>50</v>
      </c>
      <c r="T52" s="296">
        <v>48</v>
      </c>
      <c r="U52" s="296">
        <v>88</v>
      </c>
      <c r="V52" s="296">
        <v>136</v>
      </c>
      <c r="W52" s="296">
        <v>3</v>
      </c>
      <c r="X52" s="296">
        <v>83</v>
      </c>
      <c r="Y52" s="296">
        <v>28</v>
      </c>
      <c r="Z52" s="296">
        <v>30</v>
      </c>
    </row>
    <row r="53" spans="1:26" ht="12" customHeight="1">
      <c r="A53" s="382" t="s">
        <v>360</v>
      </c>
      <c r="B53" s="383"/>
      <c r="C53" s="420">
        <v>804</v>
      </c>
      <c r="D53" s="384" t="s">
        <v>679</v>
      </c>
      <c r="E53" s="384" t="s">
        <v>679</v>
      </c>
      <c r="F53" s="384" t="s">
        <v>679</v>
      </c>
      <c r="G53" s="296" t="s">
        <v>679</v>
      </c>
      <c r="H53" s="296">
        <v>43</v>
      </c>
      <c r="I53" s="296">
        <v>83</v>
      </c>
      <c r="J53" s="296">
        <v>5</v>
      </c>
      <c r="K53" s="296">
        <v>20</v>
      </c>
      <c r="L53" s="296">
        <v>34</v>
      </c>
      <c r="M53" s="296">
        <v>158</v>
      </c>
      <c r="N53" s="382" t="s">
        <v>360</v>
      </c>
      <c r="O53" s="383"/>
      <c r="P53" s="296">
        <v>36</v>
      </c>
      <c r="Q53" s="296">
        <v>33</v>
      </c>
      <c r="R53" s="296">
        <v>48</v>
      </c>
      <c r="S53" s="296">
        <v>34</v>
      </c>
      <c r="T53" s="296">
        <v>28</v>
      </c>
      <c r="U53" s="296">
        <v>67</v>
      </c>
      <c r="V53" s="296">
        <v>108</v>
      </c>
      <c r="W53" s="296">
        <v>4</v>
      </c>
      <c r="X53" s="296">
        <v>42</v>
      </c>
      <c r="Y53" s="296">
        <v>21</v>
      </c>
      <c r="Z53" s="296">
        <v>40</v>
      </c>
    </row>
    <row r="54" spans="1:26" ht="12" customHeight="1">
      <c r="A54" s="382" t="s">
        <v>361</v>
      </c>
      <c r="B54" s="383"/>
      <c r="C54" s="420">
        <v>927</v>
      </c>
      <c r="D54" s="384">
        <v>3</v>
      </c>
      <c r="E54" s="384">
        <v>3</v>
      </c>
      <c r="F54" s="384" t="s">
        <v>679</v>
      </c>
      <c r="G54" s="296" t="s">
        <v>679</v>
      </c>
      <c r="H54" s="296">
        <v>31</v>
      </c>
      <c r="I54" s="296">
        <v>76</v>
      </c>
      <c r="J54" s="296">
        <v>6</v>
      </c>
      <c r="K54" s="296">
        <v>35</v>
      </c>
      <c r="L54" s="296">
        <v>29</v>
      </c>
      <c r="M54" s="296">
        <v>130</v>
      </c>
      <c r="N54" s="382" t="s">
        <v>361</v>
      </c>
      <c r="O54" s="383"/>
      <c r="P54" s="296">
        <v>149</v>
      </c>
      <c r="Q54" s="296">
        <v>52</v>
      </c>
      <c r="R54" s="296">
        <v>46</v>
      </c>
      <c r="S54" s="296">
        <v>40</v>
      </c>
      <c r="T54" s="296">
        <v>27</v>
      </c>
      <c r="U54" s="296">
        <v>62</v>
      </c>
      <c r="V54" s="296">
        <v>97</v>
      </c>
      <c r="W54" s="296">
        <v>1</v>
      </c>
      <c r="X54" s="296">
        <v>39</v>
      </c>
      <c r="Y54" s="296">
        <v>21</v>
      </c>
      <c r="Z54" s="296">
        <v>83</v>
      </c>
    </row>
    <row r="55" spans="1:26" ht="12" customHeight="1">
      <c r="A55" s="382" t="s">
        <v>362</v>
      </c>
      <c r="B55" s="383"/>
      <c r="C55" s="420">
        <v>423</v>
      </c>
      <c r="D55" s="384" t="s">
        <v>679</v>
      </c>
      <c r="E55" s="384" t="s">
        <v>679</v>
      </c>
      <c r="F55" s="384" t="s">
        <v>679</v>
      </c>
      <c r="G55" s="296" t="s">
        <v>679</v>
      </c>
      <c r="H55" s="296">
        <v>15</v>
      </c>
      <c r="I55" s="296">
        <v>47</v>
      </c>
      <c r="J55" s="296">
        <v>2</v>
      </c>
      <c r="K55" s="296">
        <v>16</v>
      </c>
      <c r="L55" s="296">
        <v>13</v>
      </c>
      <c r="M55" s="296">
        <v>59</v>
      </c>
      <c r="N55" s="382" t="s">
        <v>362</v>
      </c>
      <c r="O55" s="383"/>
      <c r="P55" s="296">
        <v>33</v>
      </c>
      <c r="Q55" s="296">
        <v>33</v>
      </c>
      <c r="R55" s="296">
        <v>34</v>
      </c>
      <c r="S55" s="296">
        <v>20</v>
      </c>
      <c r="T55" s="296">
        <v>12</v>
      </c>
      <c r="U55" s="296">
        <v>36</v>
      </c>
      <c r="V55" s="296">
        <v>44</v>
      </c>
      <c r="W55" s="296" t="s">
        <v>679</v>
      </c>
      <c r="X55" s="296">
        <v>22</v>
      </c>
      <c r="Y55" s="296">
        <v>6</v>
      </c>
      <c r="Z55" s="296">
        <v>31</v>
      </c>
    </row>
    <row r="56" spans="1:26" ht="12" customHeight="1">
      <c r="A56" s="382" t="s">
        <v>363</v>
      </c>
      <c r="B56" s="383"/>
      <c r="C56" s="420">
        <v>634</v>
      </c>
      <c r="D56" s="384">
        <v>3</v>
      </c>
      <c r="E56" s="384">
        <v>3</v>
      </c>
      <c r="F56" s="384" t="s">
        <v>679</v>
      </c>
      <c r="G56" s="296">
        <v>1</v>
      </c>
      <c r="H56" s="296">
        <v>20</v>
      </c>
      <c r="I56" s="296">
        <v>64</v>
      </c>
      <c r="J56" s="296">
        <v>3</v>
      </c>
      <c r="K56" s="296">
        <v>19</v>
      </c>
      <c r="L56" s="296">
        <v>40</v>
      </c>
      <c r="M56" s="296">
        <v>120</v>
      </c>
      <c r="N56" s="382" t="s">
        <v>363</v>
      </c>
      <c r="O56" s="383"/>
      <c r="P56" s="296">
        <v>30</v>
      </c>
      <c r="Q56" s="296">
        <v>28</v>
      </c>
      <c r="R56" s="296">
        <v>42</v>
      </c>
      <c r="S56" s="296">
        <v>23</v>
      </c>
      <c r="T56" s="296">
        <v>26</v>
      </c>
      <c r="U56" s="296">
        <v>50</v>
      </c>
      <c r="V56" s="296">
        <v>86</v>
      </c>
      <c r="W56" s="296">
        <v>5</v>
      </c>
      <c r="X56" s="296">
        <v>40</v>
      </c>
      <c r="Y56" s="296">
        <v>18</v>
      </c>
      <c r="Z56" s="296">
        <v>16</v>
      </c>
    </row>
    <row r="57" spans="1:26" ht="12" customHeight="1">
      <c r="A57" s="386" t="s">
        <v>364</v>
      </c>
      <c r="B57" s="387"/>
      <c r="C57" s="419">
        <v>475</v>
      </c>
      <c r="D57" s="405">
        <v>1</v>
      </c>
      <c r="E57" s="405">
        <v>1</v>
      </c>
      <c r="F57" s="405">
        <v>1</v>
      </c>
      <c r="G57" s="304" t="s">
        <v>679</v>
      </c>
      <c r="H57" s="304">
        <v>15</v>
      </c>
      <c r="I57" s="304">
        <v>37</v>
      </c>
      <c r="J57" s="304">
        <v>2</v>
      </c>
      <c r="K57" s="304">
        <v>10</v>
      </c>
      <c r="L57" s="304">
        <v>20</v>
      </c>
      <c r="M57" s="304">
        <v>67</v>
      </c>
      <c r="N57" s="386" t="s">
        <v>364</v>
      </c>
      <c r="O57" s="387"/>
      <c r="P57" s="304">
        <v>11</v>
      </c>
      <c r="Q57" s="304">
        <v>29</v>
      </c>
      <c r="R57" s="304">
        <v>51</v>
      </c>
      <c r="S57" s="304">
        <v>22</v>
      </c>
      <c r="T57" s="304">
        <v>13</v>
      </c>
      <c r="U57" s="304">
        <v>48</v>
      </c>
      <c r="V57" s="304">
        <v>88</v>
      </c>
      <c r="W57" s="304">
        <v>3</v>
      </c>
      <c r="X57" s="304">
        <v>31</v>
      </c>
      <c r="Y57" s="304">
        <v>13</v>
      </c>
      <c r="Z57" s="304">
        <v>13</v>
      </c>
    </row>
    <row r="58" spans="1:26" ht="12" customHeight="1">
      <c r="A58" s="382" t="s">
        <v>365</v>
      </c>
      <c r="B58" s="383"/>
      <c r="C58" s="420">
        <v>1674</v>
      </c>
      <c r="D58" s="384">
        <v>3</v>
      </c>
      <c r="E58" s="384">
        <v>3</v>
      </c>
      <c r="F58" s="384" t="s">
        <v>679</v>
      </c>
      <c r="G58" s="296" t="s">
        <v>679</v>
      </c>
      <c r="H58" s="296">
        <v>68</v>
      </c>
      <c r="I58" s="296">
        <v>182</v>
      </c>
      <c r="J58" s="296">
        <v>6</v>
      </c>
      <c r="K58" s="296">
        <v>50</v>
      </c>
      <c r="L58" s="296">
        <v>129</v>
      </c>
      <c r="M58" s="296">
        <v>280</v>
      </c>
      <c r="N58" s="382" t="s">
        <v>365</v>
      </c>
      <c r="O58" s="383"/>
      <c r="P58" s="296">
        <v>52</v>
      </c>
      <c r="Q58" s="296">
        <v>55</v>
      </c>
      <c r="R58" s="296">
        <v>61</v>
      </c>
      <c r="S58" s="296">
        <v>111</v>
      </c>
      <c r="T58" s="296">
        <v>70</v>
      </c>
      <c r="U58" s="296">
        <v>97</v>
      </c>
      <c r="V58" s="296">
        <v>228</v>
      </c>
      <c r="W58" s="296">
        <v>5</v>
      </c>
      <c r="X58" s="296">
        <v>152</v>
      </c>
      <c r="Y58" s="296">
        <v>45</v>
      </c>
      <c r="Z58" s="296">
        <v>80</v>
      </c>
    </row>
    <row r="59" spans="1:26" ht="12" customHeight="1">
      <c r="A59" s="382" t="s">
        <v>366</v>
      </c>
      <c r="B59" s="383"/>
      <c r="C59" s="420">
        <v>1101</v>
      </c>
      <c r="D59" s="384">
        <v>3</v>
      </c>
      <c r="E59" s="384">
        <v>3</v>
      </c>
      <c r="F59" s="384" t="s">
        <v>679</v>
      </c>
      <c r="G59" s="296" t="s">
        <v>679</v>
      </c>
      <c r="H59" s="296">
        <v>58</v>
      </c>
      <c r="I59" s="296">
        <v>111</v>
      </c>
      <c r="J59" s="296">
        <v>5</v>
      </c>
      <c r="K59" s="296">
        <v>27</v>
      </c>
      <c r="L59" s="296">
        <v>101</v>
      </c>
      <c r="M59" s="296">
        <v>230</v>
      </c>
      <c r="N59" s="382" t="s">
        <v>366</v>
      </c>
      <c r="O59" s="383"/>
      <c r="P59" s="296">
        <v>20</v>
      </c>
      <c r="Q59" s="296">
        <v>26</v>
      </c>
      <c r="R59" s="296">
        <v>41</v>
      </c>
      <c r="S59" s="296">
        <v>64</v>
      </c>
      <c r="T59" s="296">
        <v>49</v>
      </c>
      <c r="U59" s="296">
        <v>49</v>
      </c>
      <c r="V59" s="296">
        <v>128</v>
      </c>
      <c r="W59" s="296">
        <v>3</v>
      </c>
      <c r="X59" s="296">
        <v>127</v>
      </c>
      <c r="Y59" s="296">
        <v>13</v>
      </c>
      <c r="Z59" s="296">
        <v>46</v>
      </c>
    </row>
    <row r="60" spans="1:26" ht="12" customHeight="1">
      <c r="A60" s="382" t="s">
        <v>367</v>
      </c>
      <c r="B60" s="383"/>
      <c r="C60" s="420">
        <v>517</v>
      </c>
      <c r="D60" s="384" t="s">
        <v>679</v>
      </c>
      <c r="E60" s="384" t="s">
        <v>679</v>
      </c>
      <c r="F60" s="384" t="s">
        <v>679</v>
      </c>
      <c r="G60" s="296" t="s">
        <v>679</v>
      </c>
      <c r="H60" s="296">
        <v>28</v>
      </c>
      <c r="I60" s="296">
        <v>46</v>
      </c>
      <c r="J60" s="296">
        <v>2</v>
      </c>
      <c r="K60" s="296">
        <v>22</v>
      </c>
      <c r="L60" s="296">
        <v>20</v>
      </c>
      <c r="M60" s="296">
        <v>69</v>
      </c>
      <c r="N60" s="382" t="s">
        <v>367</v>
      </c>
      <c r="O60" s="383"/>
      <c r="P60" s="296">
        <v>26</v>
      </c>
      <c r="Q60" s="296">
        <v>30</v>
      </c>
      <c r="R60" s="296">
        <v>33</v>
      </c>
      <c r="S60" s="296">
        <v>20</v>
      </c>
      <c r="T60" s="296">
        <v>15</v>
      </c>
      <c r="U60" s="296">
        <v>50</v>
      </c>
      <c r="V60" s="296">
        <v>93</v>
      </c>
      <c r="W60" s="296">
        <v>1</v>
      </c>
      <c r="X60" s="296">
        <v>40</v>
      </c>
      <c r="Y60" s="296">
        <v>5</v>
      </c>
      <c r="Z60" s="296">
        <v>17</v>
      </c>
    </row>
    <row r="61" spans="1:26" ht="12" customHeight="1">
      <c r="A61" s="392" t="s">
        <v>368</v>
      </c>
      <c r="B61" s="393"/>
      <c r="C61" s="421">
        <v>363</v>
      </c>
      <c r="D61" s="408">
        <v>2</v>
      </c>
      <c r="E61" s="408">
        <v>2</v>
      </c>
      <c r="F61" s="408" t="s">
        <v>679</v>
      </c>
      <c r="G61" s="292" t="s">
        <v>679</v>
      </c>
      <c r="H61" s="292">
        <v>21</v>
      </c>
      <c r="I61" s="292">
        <v>28</v>
      </c>
      <c r="J61" s="292" t="s">
        <v>679</v>
      </c>
      <c r="K61" s="292">
        <v>5</v>
      </c>
      <c r="L61" s="292">
        <v>13</v>
      </c>
      <c r="M61" s="292">
        <v>66</v>
      </c>
      <c r="N61" s="392" t="s">
        <v>368</v>
      </c>
      <c r="O61" s="393"/>
      <c r="P61" s="292">
        <v>7</v>
      </c>
      <c r="Q61" s="292">
        <v>21</v>
      </c>
      <c r="R61" s="292">
        <v>28</v>
      </c>
      <c r="S61" s="292">
        <v>17</v>
      </c>
      <c r="T61" s="292">
        <v>10</v>
      </c>
      <c r="U61" s="292">
        <v>40</v>
      </c>
      <c r="V61" s="292">
        <v>61</v>
      </c>
      <c r="W61" s="292" t="s">
        <v>679</v>
      </c>
      <c r="X61" s="292">
        <v>19</v>
      </c>
      <c r="Y61" s="292">
        <v>10</v>
      </c>
      <c r="Z61" s="292">
        <v>15</v>
      </c>
    </row>
    <row r="62" spans="1:26" ht="12" customHeight="1">
      <c r="A62" s="382" t="s">
        <v>369</v>
      </c>
      <c r="B62" s="383"/>
      <c r="C62" s="420">
        <v>721</v>
      </c>
      <c r="D62" s="384">
        <v>2</v>
      </c>
      <c r="E62" s="384">
        <v>2</v>
      </c>
      <c r="F62" s="384" t="s">
        <v>679</v>
      </c>
      <c r="G62" s="296" t="s">
        <v>679</v>
      </c>
      <c r="H62" s="296">
        <v>26</v>
      </c>
      <c r="I62" s="296">
        <v>66</v>
      </c>
      <c r="J62" s="296">
        <v>4</v>
      </c>
      <c r="K62" s="296">
        <v>14</v>
      </c>
      <c r="L62" s="296">
        <v>57</v>
      </c>
      <c r="M62" s="296">
        <v>137</v>
      </c>
      <c r="N62" s="382" t="s">
        <v>369</v>
      </c>
      <c r="O62" s="383"/>
      <c r="P62" s="296">
        <v>13</v>
      </c>
      <c r="Q62" s="296">
        <v>20</v>
      </c>
      <c r="R62" s="296">
        <v>16</v>
      </c>
      <c r="S62" s="296">
        <v>59</v>
      </c>
      <c r="T62" s="296">
        <v>33</v>
      </c>
      <c r="U62" s="296">
        <v>25</v>
      </c>
      <c r="V62" s="296">
        <v>104</v>
      </c>
      <c r="W62" s="296">
        <v>4</v>
      </c>
      <c r="X62" s="296">
        <v>94</v>
      </c>
      <c r="Y62" s="296">
        <v>11</v>
      </c>
      <c r="Z62" s="296">
        <v>36</v>
      </c>
    </row>
    <row r="63" spans="1:26" ht="12" customHeight="1">
      <c r="A63" s="382" t="s">
        <v>400</v>
      </c>
      <c r="B63" s="383"/>
      <c r="C63" s="420">
        <v>312</v>
      </c>
      <c r="D63" s="384">
        <v>2</v>
      </c>
      <c r="E63" s="384">
        <v>2</v>
      </c>
      <c r="F63" s="384" t="s">
        <v>679</v>
      </c>
      <c r="G63" s="296" t="s">
        <v>679</v>
      </c>
      <c r="H63" s="296">
        <v>13</v>
      </c>
      <c r="I63" s="296">
        <v>36</v>
      </c>
      <c r="J63" s="296">
        <v>1</v>
      </c>
      <c r="K63" s="296">
        <v>11</v>
      </c>
      <c r="L63" s="296">
        <v>13</v>
      </c>
      <c r="M63" s="296">
        <v>39</v>
      </c>
      <c r="N63" s="382" t="s">
        <v>400</v>
      </c>
      <c r="O63" s="383"/>
      <c r="P63" s="296">
        <v>8</v>
      </c>
      <c r="Q63" s="296">
        <v>25</v>
      </c>
      <c r="R63" s="296">
        <v>28</v>
      </c>
      <c r="S63" s="296">
        <v>13</v>
      </c>
      <c r="T63" s="296">
        <v>8</v>
      </c>
      <c r="U63" s="296">
        <v>36</v>
      </c>
      <c r="V63" s="296">
        <v>37</v>
      </c>
      <c r="W63" s="296">
        <v>1</v>
      </c>
      <c r="X63" s="296">
        <v>11</v>
      </c>
      <c r="Y63" s="296">
        <v>14</v>
      </c>
      <c r="Z63" s="296">
        <v>16</v>
      </c>
    </row>
    <row r="64" spans="1:26" ht="12" customHeight="1">
      <c r="A64" s="382" t="s">
        <v>401</v>
      </c>
      <c r="B64" s="383"/>
      <c r="C64" s="420">
        <v>414</v>
      </c>
      <c r="D64" s="384" t="s">
        <v>679</v>
      </c>
      <c r="E64" s="384" t="s">
        <v>679</v>
      </c>
      <c r="F64" s="384" t="s">
        <v>679</v>
      </c>
      <c r="G64" s="296" t="s">
        <v>679</v>
      </c>
      <c r="H64" s="296">
        <v>20</v>
      </c>
      <c r="I64" s="296">
        <v>55</v>
      </c>
      <c r="J64" s="296">
        <v>6</v>
      </c>
      <c r="K64" s="296">
        <v>13</v>
      </c>
      <c r="L64" s="296">
        <v>17</v>
      </c>
      <c r="M64" s="296">
        <v>66</v>
      </c>
      <c r="N64" s="382" t="s">
        <v>401</v>
      </c>
      <c r="O64" s="383"/>
      <c r="P64" s="296">
        <v>18</v>
      </c>
      <c r="Q64" s="423">
        <v>11</v>
      </c>
      <c r="R64" s="423">
        <v>22</v>
      </c>
      <c r="S64" s="423">
        <v>20</v>
      </c>
      <c r="T64" s="423">
        <v>7</v>
      </c>
      <c r="U64" s="296">
        <v>49</v>
      </c>
      <c r="V64" s="296">
        <v>63</v>
      </c>
      <c r="W64" s="296">
        <v>1</v>
      </c>
      <c r="X64" s="296">
        <v>23</v>
      </c>
      <c r="Y64" s="296">
        <v>10</v>
      </c>
      <c r="Z64" s="296">
        <v>13</v>
      </c>
    </row>
    <row r="65" spans="1:26" ht="12" customHeight="1">
      <c r="A65" s="399" t="s">
        <v>402</v>
      </c>
      <c r="B65" s="400"/>
      <c r="C65" s="424">
        <v>431</v>
      </c>
      <c r="D65" s="413">
        <v>1</v>
      </c>
      <c r="E65" s="413">
        <v>1</v>
      </c>
      <c r="F65" s="413" t="s">
        <v>679</v>
      </c>
      <c r="G65" s="401" t="s">
        <v>679</v>
      </c>
      <c r="H65" s="401">
        <v>16</v>
      </c>
      <c r="I65" s="401">
        <v>85</v>
      </c>
      <c r="J65" s="401">
        <v>7</v>
      </c>
      <c r="K65" s="401">
        <v>11</v>
      </c>
      <c r="L65" s="401">
        <v>18</v>
      </c>
      <c r="M65" s="401">
        <v>78</v>
      </c>
      <c r="N65" s="399" t="s">
        <v>402</v>
      </c>
      <c r="O65" s="400"/>
      <c r="P65" s="401">
        <v>12</v>
      </c>
      <c r="Q65" s="401">
        <v>14</v>
      </c>
      <c r="R65" s="401">
        <v>26</v>
      </c>
      <c r="S65" s="401">
        <v>16</v>
      </c>
      <c r="T65" s="401">
        <v>17</v>
      </c>
      <c r="U65" s="401">
        <v>31</v>
      </c>
      <c r="V65" s="401">
        <v>54</v>
      </c>
      <c r="W65" s="401">
        <v>1</v>
      </c>
      <c r="X65" s="401">
        <v>16</v>
      </c>
      <c r="Y65" s="401">
        <v>21</v>
      </c>
      <c r="Z65" s="401">
        <v>7</v>
      </c>
    </row>
    <row r="66" spans="4:23" ht="11.25">
      <c r="D66" s="412"/>
      <c r="Q66" s="423"/>
      <c r="R66" s="423"/>
      <c r="S66" s="423"/>
      <c r="T66" s="423"/>
      <c r="U66" s="423"/>
      <c r="V66" s="425"/>
      <c r="W66" s="425"/>
    </row>
    <row r="67" spans="17:23" ht="11.25">
      <c r="Q67" s="423"/>
      <c r="R67" s="423"/>
      <c r="S67" s="423"/>
      <c r="T67" s="423"/>
      <c r="U67" s="423"/>
      <c r="V67" s="425"/>
      <c r="W67" s="425"/>
    </row>
  </sheetData>
  <sheetProtection/>
  <mergeCells count="2">
    <mergeCell ref="A5:B5"/>
    <mergeCell ref="N5:O5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66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50390625" style="254" customWidth="1"/>
    <col min="2" max="2" width="0.875" style="254" customWidth="1"/>
    <col min="3" max="3" width="7.625" style="254" customWidth="1"/>
    <col min="4" max="5" width="7.125" style="254" customWidth="1"/>
    <col min="6" max="7" width="7.625" style="254" customWidth="1"/>
    <col min="8" max="9" width="7.125" style="254" customWidth="1"/>
    <col min="10" max="11" width="7.625" style="254" customWidth="1"/>
    <col min="12" max="13" width="7.125" style="254" customWidth="1"/>
    <col min="14" max="14" width="9.125" style="254" customWidth="1"/>
    <col min="15" max="15" width="0.875" style="254" customWidth="1"/>
    <col min="16" max="17" width="8.125" style="254" customWidth="1"/>
    <col min="18" max="19" width="7.125" style="254" customWidth="1"/>
    <col min="20" max="21" width="8.125" style="254" customWidth="1"/>
    <col min="22" max="23" width="7.125" style="254" customWidth="1"/>
    <col min="24" max="25" width="8.125" style="255" customWidth="1"/>
    <col min="26" max="26" width="8.50390625" style="254" customWidth="1"/>
    <col min="27" max="27" width="0.875" style="254" customWidth="1"/>
    <col min="28" max="29" width="7.125" style="254" customWidth="1"/>
    <col min="30" max="31" width="8.125" style="254" customWidth="1"/>
    <col min="32" max="33" width="7.125" style="254" customWidth="1"/>
    <col min="34" max="35" width="8.125" style="254" customWidth="1"/>
    <col min="36" max="37" width="7.125" style="254" customWidth="1"/>
    <col min="38" max="16384" width="9.00390625" style="254" customWidth="1"/>
  </cols>
  <sheetData>
    <row r="1" ht="13.5">
      <c r="A1" s="1077" t="s">
        <v>1188</v>
      </c>
    </row>
    <row r="3" spans="1:37" s="47" customFormat="1" ht="13.5">
      <c r="A3" s="676" t="s">
        <v>1085</v>
      </c>
      <c r="F3" s="254"/>
      <c r="G3" s="254"/>
      <c r="H3" s="254"/>
      <c r="I3" s="254"/>
      <c r="J3" s="254"/>
      <c r="K3" s="254"/>
      <c r="L3" s="254"/>
      <c r="M3" s="254"/>
      <c r="N3" s="488"/>
      <c r="P3" s="254"/>
      <c r="Q3" s="254"/>
      <c r="R3" s="254"/>
      <c r="S3" s="254"/>
      <c r="T3" s="254"/>
      <c r="U3" s="254"/>
      <c r="V3" s="254"/>
      <c r="W3" s="254"/>
      <c r="X3" s="255"/>
      <c r="Y3" s="255"/>
      <c r="Z3" s="488"/>
      <c r="AB3" s="254"/>
      <c r="AC3" s="254"/>
      <c r="AD3" s="254"/>
      <c r="AE3" s="254"/>
      <c r="AF3" s="254"/>
      <c r="AG3" s="254"/>
      <c r="AH3" s="254"/>
      <c r="AI3" s="254"/>
      <c r="AJ3" s="254"/>
      <c r="AK3" s="254"/>
    </row>
    <row r="4" ht="6" customHeight="1"/>
    <row r="5" spans="1:37" ht="12.75" customHeight="1">
      <c r="A5" s="1244" t="s">
        <v>308</v>
      </c>
      <c r="B5" s="1245"/>
      <c r="C5" s="1254" t="s">
        <v>795</v>
      </c>
      <c r="D5" s="1254"/>
      <c r="E5" s="1254"/>
      <c r="F5" s="1253" t="s">
        <v>68</v>
      </c>
      <c r="G5" s="1303"/>
      <c r="H5" s="1303"/>
      <c r="I5" s="1123"/>
      <c r="J5" s="1253" t="s">
        <v>69</v>
      </c>
      <c r="K5" s="1303"/>
      <c r="L5" s="1303"/>
      <c r="M5" s="1303"/>
      <c r="N5" s="1244" t="s">
        <v>308</v>
      </c>
      <c r="O5" s="1245"/>
      <c r="P5" s="1253" t="s">
        <v>72</v>
      </c>
      <c r="Q5" s="1303"/>
      <c r="R5" s="1303"/>
      <c r="S5" s="1123"/>
      <c r="T5" s="1254" t="s">
        <v>73</v>
      </c>
      <c r="U5" s="1254"/>
      <c r="V5" s="1254"/>
      <c r="W5" s="1254"/>
      <c r="X5" s="1253" t="s">
        <v>71</v>
      </c>
      <c r="Y5" s="1303"/>
      <c r="Z5" s="1244" t="s">
        <v>308</v>
      </c>
      <c r="AA5" s="1245"/>
      <c r="AB5" s="1253" t="s">
        <v>71</v>
      </c>
      <c r="AC5" s="1303"/>
      <c r="AD5" s="1254" t="s">
        <v>70</v>
      </c>
      <c r="AE5" s="1254"/>
      <c r="AF5" s="1254"/>
      <c r="AG5" s="1253"/>
      <c r="AH5" s="1254" t="s">
        <v>394</v>
      </c>
      <c r="AI5" s="1254"/>
      <c r="AJ5" s="1254"/>
      <c r="AK5" s="1253"/>
    </row>
    <row r="6" spans="1:37" ht="12.75" customHeight="1">
      <c r="A6" s="1246"/>
      <c r="B6" s="1247"/>
      <c r="C6" s="72" t="s">
        <v>395</v>
      </c>
      <c r="D6" s="72" t="s">
        <v>647</v>
      </c>
      <c r="E6" s="72" t="s">
        <v>648</v>
      </c>
      <c r="F6" s="72" t="s">
        <v>395</v>
      </c>
      <c r="G6" s="72" t="s">
        <v>107</v>
      </c>
      <c r="H6" s="72" t="s">
        <v>647</v>
      </c>
      <c r="I6" s="72" t="s">
        <v>648</v>
      </c>
      <c r="J6" s="72" t="s">
        <v>395</v>
      </c>
      <c r="K6" s="72" t="s">
        <v>107</v>
      </c>
      <c r="L6" s="72" t="s">
        <v>647</v>
      </c>
      <c r="M6" s="483" t="s">
        <v>648</v>
      </c>
      <c r="N6" s="1246"/>
      <c r="O6" s="1247"/>
      <c r="P6" s="72" t="s">
        <v>395</v>
      </c>
      <c r="Q6" s="72" t="s">
        <v>107</v>
      </c>
      <c r="R6" s="72" t="s">
        <v>647</v>
      </c>
      <c r="S6" s="72" t="s">
        <v>648</v>
      </c>
      <c r="T6" s="72" t="s">
        <v>395</v>
      </c>
      <c r="U6" s="72" t="s">
        <v>107</v>
      </c>
      <c r="V6" s="72" t="s">
        <v>647</v>
      </c>
      <c r="W6" s="72" t="s">
        <v>648</v>
      </c>
      <c r="X6" s="72" t="s">
        <v>395</v>
      </c>
      <c r="Y6" s="483" t="s">
        <v>107</v>
      </c>
      <c r="Z6" s="1246"/>
      <c r="AA6" s="1247"/>
      <c r="AB6" s="287" t="s">
        <v>647</v>
      </c>
      <c r="AC6" s="72" t="s">
        <v>648</v>
      </c>
      <c r="AD6" s="72" t="s">
        <v>395</v>
      </c>
      <c r="AE6" s="72" t="s">
        <v>107</v>
      </c>
      <c r="AF6" s="72" t="s">
        <v>647</v>
      </c>
      <c r="AG6" s="483" t="s">
        <v>648</v>
      </c>
      <c r="AH6" s="72" t="s">
        <v>395</v>
      </c>
      <c r="AI6" s="72" t="s">
        <v>107</v>
      </c>
      <c r="AJ6" s="72" t="s">
        <v>647</v>
      </c>
      <c r="AK6" s="483" t="s">
        <v>648</v>
      </c>
    </row>
    <row r="7" spans="1:37" ht="12.75" customHeight="1">
      <c r="A7" s="258" t="s">
        <v>795</v>
      </c>
      <c r="B7" s="259"/>
      <c r="C7" s="295">
        <f>SUM(C8:C66)</f>
        <v>93922</v>
      </c>
      <c r="D7" s="295">
        <f>SUM(D8:D66)</f>
        <v>42008</v>
      </c>
      <c r="E7" s="452">
        <f>SUM(E8:E66)</f>
        <v>51914</v>
      </c>
      <c r="F7" s="295">
        <f>SUM(F8:F66)</f>
        <v>7159</v>
      </c>
      <c r="G7" s="484">
        <f>F7/C7*100</f>
        <v>7.622282319371393</v>
      </c>
      <c r="H7" s="295">
        <f>SUM(H8:H66)</f>
        <v>3680</v>
      </c>
      <c r="I7" s="452">
        <f>SUM(I8:I66)</f>
        <v>3479</v>
      </c>
      <c r="J7" s="295">
        <f>SUM(J8:J66)</f>
        <v>5468</v>
      </c>
      <c r="K7" s="484">
        <f>J7/C7*100</f>
        <v>5.821852175209216</v>
      </c>
      <c r="L7" s="295">
        <f>SUM(L8:L66)</f>
        <v>2560</v>
      </c>
      <c r="M7" s="295">
        <f>SUM(M8:M66)</f>
        <v>2908</v>
      </c>
      <c r="N7" s="258" t="s">
        <v>795</v>
      </c>
      <c r="O7" s="259"/>
      <c r="P7" s="295">
        <f>SUM(P8:P66)</f>
        <v>17382</v>
      </c>
      <c r="Q7" s="484">
        <f>P7/C7*100</f>
        <v>18.50684610634356</v>
      </c>
      <c r="R7" s="295">
        <f>SUM(R8:R66)</f>
        <v>7980</v>
      </c>
      <c r="S7" s="452">
        <f>SUM(S8:S66)</f>
        <v>9402</v>
      </c>
      <c r="T7" s="295">
        <f>SUM(T8:T66)</f>
        <v>14963</v>
      </c>
      <c r="U7" s="484">
        <f>T7/C7*100</f>
        <v>15.931304699644386</v>
      </c>
      <c r="V7" s="295">
        <f>SUM(V8:V66)</f>
        <v>6732</v>
      </c>
      <c r="W7" s="452">
        <f>SUM(W8:W66)</f>
        <v>8231</v>
      </c>
      <c r="X7" s="295">
        <f>SUM(X8:X66)</f>
        <v>21974</v>
      </c>
      <c r="Y7" s="484">
        <f aca="true" t="shared" si="0" ref="Y7:Y38">X7/C7*100</f>
        <v>23.396009454653864</v>
      </c>
      <c r="Z7" s="258" t="s">
        <v>795</v>
      </c>
      <c r="AA7" s="259"/>
      <c r="AB7" s="295">
        <f>SUM(AB8:AB66)</f>
        <v>9828</v>
      </c>
      <c r="AC7" s="452">
        <f>SUM(AC8:AC66)</f>
        <v>12146</v>
      </c>
      <c r="AD7" s="295">
        <f>SUM(AD8:AD66)</f>
        <v>25022</v>
      </c>
      <c r="AE7" s="484">
        <f aca="true" t="shared" si="1" ref="AE7:AE38">AD7/C7*100</f>
        <v>26.641255509891188</v>
      </c>
      <c r="AF7" s="295">
        <f>SUM(AF8:AF66)</f>
        <v>10394</v>
      </c>
      <c r="AG7" s="452">
        <f>SUM(AG8:AG66)</f>
        <v>14628</v>
      </c>
      <c r="AH7" s="295">
        <f>SUM(AH8:AH66)</f>
        <v>1954</v>
      </c>
      <c r="AI7" s="484">
        <f>AH7/C7*100</f>
        <v>2.080449734886395</v>
      </c>
      <c r="AJ7" s="295">
        <f>SUM(AJ8:AJ66)</f>
        <v>834</v>
      </c>
      <c r="AK7" s="295">
        <f>SUM(AK8:AK66)</f>
        <v>1120</v>
      </c>
    </row>
    <row r="8" spans="1:37" ht="12.75" customHeight="1">
      <c r="A8" s="265" t="s">
        <v>314</v>
      </c>
      <c r="B8" s="266"/>
      <c r="C8" s="303">
        <v>398</v>
      </c>
      <c r="D8" s="303">
        <v>165</v>
      </c>
      <c r="E8" s="450">
        <v>233</v>
      </c>
      <c r="F8" s="303">
        <v>26</v>
      </c>
      <c r="G8" s="471">
        <f aca="true" t="shared" si="2" ref="G8:G66">F8/C8*100</f>
        <v>6.532663316582915</v>
      </c>
      <c r="H8" s="303">
        <v>14</v>
      </c>
      <c r="I8" s="450">
        <v>12</v>
      </c>
      <c r="J8" s="303">
        <v>22</v>
      </c>
      <c r="K8" s="471">
        <f aca="true" t="shared" si="3" ref="K8:K63">J8/C8*100</f>
        <v>5.527638190954774</v>
      </c>
      <c r="L8" s="303">
        <v>12</v>
      </c>
      <c r="M8" s="303">
        <v>10</v>
      </c>
      <c r="N8" s="265" t="s">
        <v>314</v>
      </c>
      <c r="O8" s="266"/>
      <c r="P8" s="508">
        <v>55</v>
      </c>
      <c r="Q8" s="471">
        <f>P8/C8*100</f>
        <v>13.819095477386934</v>
      </c>
      <c r="R8" s="303">
        <v>18</v>
      </c>
      <c r="S8" s="450">
        <v>37</v>
      </c>
      <c r="T8" s="303">
        <v>63</v>
      </c>
      <c r="U8" s="471">
        <f>T8/C8*100</f>
        <v>15.829145728643216</v>
      </c>
      <c r="V8" s="303">
        <v>27</v>
      </c>
      <c r="W8" s="450">
        <v>36</v>
      </c>
      <c r="X8" s="303">
        <v>74</v>
      </c>
      <c r="Y8" s="471">
        <f t="shared" si="0"/>
        <v>18.592964824120603</v>
      </c>
      <c r="Z8" s="265" t="s">
        <v>314</v>
      </c>
      <c r="AA8" s="266"/>
      <c r="AB8" s="303">
        <v>27</v>
      </c>
      <c r="AC8" s="303">
        <v>47</v>
      </c>
      <c r="AD8" s="485">
        <v>152</v>
      </c>
      <c r="AE8" s="471">
        <f t="shared" si="1"/>
        <v>38.19095477386934</v>
      </c>
      <c r="AF8" s="303">
        <v>66</v>
      </c>
      <c r="AG8" s="303">
        <v>86</v>
      </c>
      <c r="AH8" s="485">
        <v>6</v>
      </c>
      <c r="AI8" s="471">
        <f>AH8/C8*100</f>
        <v>1.507537688442211</v>
      </c>
      <c r="AJ8" s="303">
        <v>1</v>
      </c>
      <c r="AK8" s="303">
        <v>5</v>
      </c>
    </row>
    <row r="9" spans="1:37" ht="12.75" customHeight="1">
      <c r="A9" s="258" t="s">
        <v>315</v>
      </c>
      <c r="B9" s="270"/>
      <c r="C9" s="295">
        <v>496</v>
      </c>
      <c r="D9" s="295">
        <v>229</v>
      </c>
      <c r="E9" s="452">
        <v>267</v>
      </c>
      <c r="F9" s="295">
        <v>31</v>
      </c>
      <c r="G9" s="471">
        <f t="shared" si="2"/>
        <v>6.25</v>
      </c>
      <c r="H9" s="295">
        <v>20</v>
      </c>
      <c r="I9" s="452">
        <v>11</v>
      </c>
      <c r="J9" s="295">
        <v>24</v>
      </c>
      <c r="K9" s="471">
        <f t="shared" si="3"/>
        <v>4.838709677419355</v>
      </c>
      <c r="L9" s="295">
        <v>10</v>
      </c>
      <c r="M9" s="295">
        <v>14</v>
      </c>
      <c r="N9" s="258" t="s">
        <v>315</v>
      </c>
      <c r="O9" s="270"/>
      <c r="P9" s="509">
        <v>61</v>
      </c>
      <c r="Q9" s="471">
        <f>P9/C9*100</f>
        <v>12.298387096774194</v>
      </c>
      <c r="R9" s="295">
        <v>29</v>
      </c>
      <c r="S9" s="452">
        <v>32</v>
      </c>
      <c r="T9" s="295">
        <v>61</v>
      </c>
      <c r="U9" s="471">
        <f>T9/C9*100</f>
        <v>12.298387096774194</v>
      </c>
      <c r="V9" s="295">
        <v>31</v>
      </c>
      <c r="W9" s="452">
        <v>30</v>
      </c>
      <c r="X9" s="295">
        <v>124</v>
      </c>
      <c r="Y9" s="471">
        <f t="shared" si="0"/>
        <v>25</v>
      </c>
      <c r="Z9" s="258" t="s">
        <v>315</v>
      </c>
      <c r="AA9" s="270"/>
      <c r="AB9" s="295">
        <v>59</v>
      </c>
      <c r="AC9" s="295">
        <v>65</v>
      </c>
      <c r="AD9" s="472">
        <v>176</v>
      </c>
      <c r="AE9" s="471">
        <f t="shared" si="1"/>
        <v>35.483870967741936</v>
      </c>
      <c r="AF9" s="295">
        <v>73</v>
      </c>
      <c r="AG9" s="295">
        <v>103</v>
      </c>
      <c r="AH9" s="472">
        <v>19</v>
      </c>
      <c r="AI9" s="471">
        <f>AH9/C9*100</f>
        <v>3.8306451612903225</v>
      </c>
      <c r="AJ9" s="295">
        <v>7</v>
      </c>
      <c r="AK9" s="295">
        <v>12</v>
      </c>
    </row>
    <row r="10" spans="1:37" ht="12.75" customHeight="1">
      <c r="A10" s="258" t="s">
        <v>316</v>
      </c>
      <c r="B10" s="270"/>
      <c r="C10" s="295">
        <v>696</v>
      </c>
      <c r="D10" s="295">
        <v>314</v>
      </c>
      <c r="E10" s="452">
        <v>382</v>
      </c>
      <c r="F10" s="295">
        <v>40</v>
      </c>
      <c r="G10" s="471">
        <f t="shared" si="2"/>
        <v>5.747126436781609</v>
      </c>
      <c r="H10" s="295">
        <v>22</v>
      </c>
      <c r="I10" s="452">
        <v>18</v>
      </c>
      <c r="J10" s="295">
        <v>22</v>
      </c>
      <c r="K10" s="471">
        <f t="shared" si="3"/>
        <v>3.1609195402298855</v>
      </c>
      <c r="L10" s="295">
        <v>9</v>
      </c>
      <c r="M10" s="295">
        <v>13</v>
      </c>
      <c r="N10" s="258" t="s">
        <v>316</v>
      </c>
      <c r="O10" s="270"/>
      <c r="P10" s="509">
        <v>97</v>
      </c>
      <c r="Q10" s="471">
        <f>P10/C10*100</f>
        <v>13.936781609195403</v>
      </c>
      <c r="R10" s="295">
        <v>45</v>
      </c>
      <c r="S10" s="452">
        <v>52</v>
      </c>
      <c r="T10" s="295">
        <v>92</v>
      </c>
      <c r="U10" s="471">
        <f>T10/C10*100</f>
        <v>13.218390804597702</v>
      </c>
      <c r="V10" s="295">
        <v>46</v>
      </c>
      <c r="W10" s="452">
        <v>46</v>
      </c>
      <c r="X10" s="295">
        <v>181</v>
      </c>
      <c r="Y10" s="471">
        <f t="shared" si="0"/>
        <v>26.00574712643678</v>
      </c>
      <c r="Z10" s="258" t="s">
        <v>316</v>
      </c>
      <c r="AA10" s="270"/>
      <c r="AB10" s="295">
        <v>81</v>
      </c>
      <c r="AC10" s="295">
        <v>100</v>
      </c>
      <c r="AD10" s="472">
        <v>241</v>
      </c>
      <c r="AE10" s="471">
        <f t="shared" si="1"/>
        <v>34.62643678160919</v>
      </c>
      <c r="AF10" s="295">
        <v>101</v>
      </c>
      <c r="AG10" s="295">
        <v>140</v>
      </c>
      <c r="AH10" s="472">
        <v>23</v>
      </c>
      <c r="AI10" s="471">
        <f>AH10/C10*100</f>
        <v>3.3045977011494254</v>
      </c>
      <c r="AJ10" s="295">
        <v>10</v>
      </c>
      <c r="AK10" s="295">
        <v>13</v>
      </c>
    </row>
    <row r="11" spans="1:37" ht="12.75" customHeight="1">
      <c r="A11" s="258" t="s">
        <v>317</v>
      </c>
      <c r="B11" s="270"/>
      <c r="C11" s="295">
        <v>635</v>
      </c>
      <c r="D11" s="295">
        <v>284</v>
      </c>
      <c r="E11" s="452">
        <v>351</v>
      </c>
      <c r="F11" s="295">
        <v>43</v>
      </c>
      <c r="G11" s="471">
        <f t="shared" si="2"/>
        <v>6.771653543307086</v>
      </c>
      <c r="H11" s="295">
        <v>21</v>
      </c>
      <c r="I11" s="452">
        <v>22</v>
      </c>
      <c r="J11" s="295">
        <v>33</v>
      </c>
      <c r="K11" s="471">
        <f t="shared" si="3"/>
        <v>5.196850393700787</v>
      </c>
      <c r="L11" s="295">
        <v>9</v>
      </c>
      <c r="M11" s="295">
        <v>24</v>
      </c>
      <c r="N11" s="258" t="s">
        <v>317</v>
      </c>
      <c r="O11" s="270"/>
      <c r="P11" s="509">
        <v>90</v>
      </c>
      <c r="Q11" s="471">
        <f>P11/C11*100</f>
        <v>14.173228346456693</v>
      </c>
      <c r="R11" s="295">
        <v>42</v>
      </c>
      <c r="S11" s="452">
        <v>48</v>
      </c>
      <c r="T11" s="295">
        <v>107</v>
      </c>
      <c r="U11" s="471">
        <f>T11/C11*100</f>
        <v>16.850393700787404</v>
      </c>
      <c r="V11" s="295">
        <v>46</v>
      </c>
      <c r="W11" s="452">
        <v>61</v>
      </c>
      <c r="X11" s="295">
        <v>158</v>
      </c>
      <c r="Y11" s="471">
        <f t="shared" si="0"/>
        <v>24.881889763779526</v>
      </c>
      <c r="Z11" s="258" t="s">
        <v>317</v>
      </c>
      <c r="AA11" s="270"/>
      <c r="AB11" s="295">
        <v>75</v>
      </c>
      <c r="AC11" s="295">
        <v>83</v>
      </c>
      <c r="AD11" s="472">
        <v>181</v>
      </c>
      <c r="AE11" s="471">
        <f t="shared" si="1"/>
        <v>28.503937007874015</v>
      </c>
      <c r="AF11" s="295">
        <v>80</v>
      </c>
      <c r="AG11" s="295">
        <v>101</v>
      </c>
      <c r="AH11" s="472">
        <v>23</v>
      </c>
      <c r="AI11" s="471">
        <f>AH11/C11*100</f>
        <v>3.622047244094488</v>
      </c>
      <c r="AJ11" s="295">
        <v>11</v>
      </c>
      <c r="AK11" s="295">
        <v>12</v>
      </c>
    </row>
    <row r="12" spans="1:37" ht="12.75" customHeight="1">
      <c r="A12" s="273" t="s">
        <v>318</v>
      </c>
      <c r="B12" s="274"/>
      <c r="C12" s="291" t="s">
        <v>679</v>
      </c>
      <c r="D12" s="291" t="s">
        <v>679</v>
      </c>
      <c r="E12" s="344" t="s">
        <v>679</v>
      </c>
      <c r="F12" s="291" t="s">
        <v>679</v>
      </c>
      <c r="G12" s="484" t="s">
        <v>820</v>
      </c>
      <c r="H12" s="291" t="s">
        <v>679</v>
      </c>
      <c r="I12" s="344" t="s">
        <v>679</v>
      </c>
      <c r="J12" s="291" t="s">
        <v>679</v>
      </c>
      <c r="K12" s="291" t="s">
        <v>679</v>
      </c>
      <c r="L12" s="291" t="s">
        <v>679</v>
      </c>
      <c r="M12" s="291" t="s">
        <v>679</v>
      </c>
      <c r="N12" s="273" t="s">
        <v>318</v>
      </c>
      <c r="O12" s="274"/>
      <c r="P12" s="510" t="s">
        <v>679</v>
      </c>
      <c r="Q12" s="484" t="s">
        <v>820</v>
      </c>
      <c r="R12" s="291" t="s">
        <v>679</v>
      </c>
      <c r="S12" s="344" t="s">
        <v>679</v>
      </c>
      <c r="T12" s="291" t="s">
        <v>679</v>
      </c>
      <c r="U12" s="484" t="s">
        <v>820</v>
      </c>
      <c r="V12" s="291" t="s">
        <v>679</v>
      </c>
      <c r="W12" s="344" t="s">
        <v>679</v>
      </c>
      <c r="X12" s="291" t="s">
        <v>679</v>
      </c>
      <c r="Y12" s="484" t="s">
        <v>878</v>
      </c>
      <c r="Z12" s="273" t="s">
        <v>318</v>
      </c>
      <c r="AA12" s="274"/>
      <c r="AB12" s="291" t="s">
        <v>679</v>
      </c>
      <c r="AC12" s="291" t="s">
        <v>679</v>
      </c>
      <c r="AD12" s="347" t="s">
        <v>679</v>
      </c>
      <c r="AE12" s="484" t="s">
        <v>373</v>
      </c>
      <c r="AF12" s="291" t="s">
        <v>679</v>
      </c>
      <c r="AG12" s="291" t="s">
        <v>679</v>
      </c>
      <c r="AH12" s="347" t="s">
        <v>679</v>
      </c>
      <c r="AI12" s="484" t="s">
        <v>820</v>
      </c>
      <c r="AJ12" s="291" t="s">
        <v>679</v>
      </c>
      <c r="AK12" s="291" t="s">
        <v>679</v>
      </c>
    </row>
    <row r="13" spans="1:37" ht="12.75" customHeight="1">
      <c r="A13" s="258" t="s">
        <v>319</v>
      </c>
      <c r="B13" s="270"/>
      <c r="C13" s="295">
        <v>6383</v>
      </c>
      <c r="D13" s="295">
        <v>2872</v>
      </c>
      <c r="E13" s="452">
        <v>3511</v>
      </c>
      <c r="F13" s="295">
        <v>432</v>
      </c>
      <c r="G13" s="471">
        <f t="shared" si="2"/>
        <v>6.7679774400751995</v>
      </c>
      <c r="H13" s="295">
        <v>218</v>
      </c>
      <c r="I13" s="452">
        <v>214</v>
      </c>
      <c r="J13" s="295">
        <v>468</v>
      </c>
      <c r="K13" s="471">
        <f t="shared" si="3"/>
        <v>7.3319755600814664</v>
      </c>
      <c r="L13" s="295">
        <v>244</v>
      </c>
      <c r="M13" s="295">
        <v>224</v>
      </c>
      <c r="N13" s="258" t="s">
        <v>319</v>
      </c>
      <c r="O13" s="270"/>
      <c r="P13" s="509">
        <v>982</v>
      </c>
      <c r="Q13" s="471">
        <f aca="true" t="shared" si="4" ref="Q13:Q44">P13/C13*100</f>
        <v>15.384615384615385</v>
      </c>
      <c r="R13" s="295">
        <v>426</v>
      </c>
      <c r="S13" s="452">
        <v>556</v>
      </c>
      <c r="T13" s="295">
        <v>992</v>
      </c>
      <c r="U13" s="471">
        <f aca="true" t="shared" si="5" ref="U13:U44">T13/C13*100</f>
        <v>15.541281529061571</v>
      </c>
      <c r="V13" s="295">
        <v>434</v>
      </c>
      <c r="W13" s="452">
        <v>558</v>
      </c>
      <c r="X13" s="295">
        <v>1531</v>
      </c>
      <c r="Y13" s="471">
        <f t="shared" si="0"/>
        <v>23.98558671471095</v>
      </c>
      <c r="Z13" s="258" t="s">
        <v>319</v>
      </c>
      <c r="AA13" s="270"/>
      <c r="AB13" s="295">
        <v>694</v>
      </c>
      <c r="AC13" s="295">
        <v>837</v>
      </c>
      <c r="AD13" s="472">
        <v>1919</v>
      </c>
      <c r="AE13" s="471">
        <f t="shared" si="1"/>
        <v>30.064233119222937</v>
      </c>
      <c r="AF13" s="295">
        <v>831</v>
      </c>
      <c r="AG13" s="295">
        <v>1088</v>
      </c>
      <c r="AH13" s="472">
        <v>59</v>
      </c>
      <c r="AI13" s="471">
        <f aca="true" t="shared" si="6" ref="AI13:AI44">AH13/C13*100</f>
        <v>0.9243302522324924</v>
      </c>
      <c r="AJ13" s="295">
        <v>25</v>
      </c>
      <c r="AK13" s="295">
        <v>34</v>
      </c>
    </row>
    <row r="14" spans="1:37" ht="12.75" customHeight="1">
      <c r="A14" s="258" t="s">
        <v>320</v>
      </c>
      <c r="B14" s="270"/>
      <c r="C14" s="295">
        <v>1873</v>
      </c>
      <c r="D14" s="295">
        <v>846</v>
      </c>
      <c r="E14" s="452">
        <v>1027</v>
      </c>
      <c r="F14" s="295">
        <v>122</v>
      </c>
      <c r="G14" s="471">
        <f t="shared" si="2"/>
        <v>6.513614522156967</v>
      </c>
      <c r="H14" s="295">
        <v>65</v>
      </c>
      <c r="I14" s="452">
        <v>57</v>
      </c>
      <c r="J14" s="295">
        <v>80</v>
      </c>
      <c r="K14" s="471">
        <f t="shared" si="3"/>
        <v>4.271222637479979</v>
      </c>
      <c r="L14" s="295">
        <v>36</v>
      </c>
      <c r="M14" s="295">
        <v>44</v>
      </c>
      <c r="N14" s="258" t="s">
        <v>320</v>
      </c>
      <c r="O14" s="270"/>
      <c r="P14" s="509">
        <v>300</v>
      </c>
      <c r="Q14" s="471">
        <f t="shared" si="4"/>
        <v>16.01708489054992</v>
      </c>
      <c r="R14" s="295">
        <v>156</v>
      </c>
      <c r="S14" s="452">
        <v>144</v>
      </c>
      <c r="T14" s="295">
        <v>303</v>
      </c>
      <c r="U14" s="471">
        <f t="shared" si="5"/>
        <v>16.17725573945542</v>
      </c>
      <c r="V14" s="295">
        <v>134</v>
      </c>
      <c r="W14" s="452">
        <v>169</v>
      </c>
      <c r="X14" s="295">
        <v>566</v>
      </c>
      <c r="Y14" s="471">
        <f t="shared" si="0"/>
        <v>30.218900160170847</v>
      </c>
      <c r="Z14" s="258" t="s">
        <v>320</v>
      </c>
      <c r="AA14" s="270"/>
      <c r="AB14" s="295">
        <v>245</v>
      </c>
      <c r="AC14" s="295">
        <v>321</v>
      </c>
      <c r="AD14" s="472">
        <v>461</v>
      </c>
      <c r="AE14" s="471">
        <f t="shared" si="1"/>
        <v>24.612920448478377</v>
      </c>
      <c r="AF14" s="295">
        <v>194</v>
      </c>
      <c r="AG14" s="295">
        <v>267</v>
      </c>
      <c r="AH14" s="472">
        <v>41</v>
      </c>
      <c r="AI14" s="471">
        <f t="shared" si="6"/>
        <v>2.189001601708489</v>
      </c>
      <c r="AJ14" s="295">
        <v>16</v>
      </c>
      <c r="AK14" s="295">
        <v>25</v>
      </c>
    </row>
    <row r="15" spans="1:37" ht="12.75" customHeight="1">
      <c r="A15" s="258" t="s">
        <v>321</v>
      </c>
      <c r="B15" s="270"/>
      <c r="C15" s="295">
        <v>1384</v>
      </c>
      <c r="D15" s="295">
        <v>620</v>
      </c>
      <c r="E15" s="452">
        <v>764</v>
      </c>
      <c r="F15" s="295">
        <v>84</v>
      </c>
      <c r="G15" s="471">
        <f t="shared" si="2"/>
        <v>6.069364161849711</v>
      </c>
      <c r="H15" s="295">
        <v>33</v>
      </c>
      <c r="I15" s="452">
        <v>51</v>
      </c>
      <c r="J15" s="295">
        <v>91</v>
      </c>
      <c r="K15" s="471">
        <f t="shared" si="3"/>
        <v>6.575144508670521</v>
      </c>
      <c r="L15" s="295">
        <v>37</v>
      </c>
      <c r="M15" s="295">
        <v>54</v>
      </c>
      <c r="N15" s="258" t="s">
        <v>321</v>
      </c>
      <c r="O15" s="270"/>
      <c r="P15" s="509">
        <v>289</v>
      </c>
      <c r="Q15" s="471">
        <f t="shared" si="4"/>
        <v>20.88150289017341</v>
      </c>
      <c r="R15" s="295">
        <v>142</v>
      </c>
      <c r="S15" s="452">
        <v>147</v>
      </c>
      <c r="T15" s="295">
        <v>243</v>
      </c>
      <c r="U15" s="471">
        <f t="shared" si="5"/>
        <v>17.557803468208093</v>
      </c>
      <c r="V15" s="295">
        <v>110</v>
      </c>
      <c r="W15" s="452">
        <v>133</v>
      </c>
      <c r="X15" s="295">
        <v>349</v>
      </c>
      <c r="Y15" s="471">
        <f t="shared" si="0"/>
        <v>25.216763005780347</v>
      </c>
      <c r="Z15" s="258" t="s">
        <v>321</v>
      </c>
      <c r="AA15" s="270"/>
      <c r="AB15" s="295">
        <v>163</v>
      </c>
      <c r="AC15" s="295">
        <v>186</v>
      </c>
      <c r="AD15" s="472">
        <v>290</v>
      </c>
      <c r="AE15" s="471">
        <f t="shared" si="1"/>
        <v>20.953757225433524</v>
      </c>
      <c r="AF15" s="295">
        <v>121</v>
      </c>
      <c r="AG15" s="295">
        <v>169</v>
      </c>
      <c r="AH15" s="472">
        <v>38</v>
      </c>
      <c r="AI15" s="471">
        <f t="shared" si="6"/>
        <v>2.745664739884393</v>
      </c>
      <c r="AJ15" s="295">
        <v>14</v>
      </c>
      <c r="AK15" s="295">
        <v>24</v>
      </c>
    </row>
    <row r="16" spans="1:37" ht="12.75" customHeight="1">
      <c r="A16" s="258" t="s">
        <v>322</v>
      </c>
      <c r="B16" s="270"/>
      <c r="C16" s="295">
        <v>3325</v>
      </c>
      <c r="D16" s="295">
        <v>1481</v>
      </c>
      <c r="E16" s="452">
        <v>1844</v>
      </c>
      <c r="F16" s="295">
        <v>234</v>
      </c>
      <c r="G16" s="471">
        <f t="shared" si="2"/>
        <v>7.037593984962406</v>
      </c>
      <c r="H16" s="295">
        <v>121</v>
      </c>
      <c r="I16" s="452">
        <v>113</v>
      </c>
      <c r="J16" s="295">
        <v>143</v>
      </c>
      <c r="K16" s="471">
        <f t="shared" si="3"/>
        <v>4.300751879699248</v>
      </c>
      <c r="L16" s="295">
        <v>66</v>
      </c>
      <c r="M16" s="295">
        <v>77</v>
      </c>
      <c r="N16" s="258" t="s">
        <v>322</v>
      </c>
      <c r="O16" s="270"/>
      <c r="P16" s="509">
        <v>571</v>
      </c>
      <c r="Q16" s="471">
        <f t="shared" si="4"/>
        <v>17.172932330827066</v>
      </c>
      <c r="R16" s="295">
        <v>261</v>
      </c>
      <c r="S16" s="452">
        <v>310</v>
      </c>
      <c r="T16" s="295">
        <v>686</v>
      </c>
      <c r="U16" s="471">
        <f t="shared" si="5"/>
        <v>20.63157894736842</v>
      </c>
      <c r="V16" s="295">
        <v>309</v>
      </c>
      <c r="W16" s="452">
        <v>377</v>
      </c>
      <c r="X16" s="295">
        <v>813</v>
      </c>
      <c r="Y16" s="471">
        <f t="shared" si="0"/>
        <v>24.451127819548873</v>
      </c>
      <c r="Z16" s="258" t="s">
        <v>322</v>
      </c>
      <c r="AA16" s="270"/>
      <c r="AB16" s="295">
        <v>373</v>
      </c>
      <c r="AC16" s="295">
        <v>440</v>
      </c>
      <c r="AD16" s="472">
        <v>799</v>
      </c>
      <c r="AE16" s="471">
        <f t="shared" si="1"/>
        <v>24.030075187969924</v>
      </c>
      <c r="AF16" s="295">
        <v>321</v>
      </c>
      <c r="AG16" s="295">
        <v>478</v>
      </c>
      <c r="AH16" s="472">
        <v>79</v>
      </c>
      <c r="AI16" s="471">
        <f t="shared" si="6"/>
        <v>2.3759398496240602</v>
      </c>
      <c r="AJ16" s="295">
        <v>30</v>
      </c>
      <c r="AK16" s="295">
        <v>49</v>
      </c>
    </row>
    <row r="17" spans="1:37" ht="12.75" customHeight="1">
      <c r="A17" s="258" t="s">
        <v>323</v>
      </c>
      <c r="B17" s="270"/>
      <c r="C17" s="295">
        <v>2251</v>
      </c>
      <c r="D17" s="295">
        <v>975</v>
      </c>
      <c r="E17" s="452">
        <v>1276</v>
      </c>
      <c r="F17" s="295">
        <v>142</v>
      </c>
      <c r="G17" s="484">
        <f t="shared" si="2"/>
        <v>6.3083074189249215</v>
      </c>
      <c r="H17" s="295">
        <v>69</v>
      </c>
      <c r="I17" s="452">
        <v>73</v>
      </c>
      <c r="J17" s="295">
        <v>120</v>
      </c>
      <c r="K17" s="484">
        <f t="shared" si="3"/>
        <v>5.330964015992892</v>
      </c>
      <c r="L17" s="295">
        <v>49</v>
      </c>
      <c r="M17" s="295">
        <v>71</v>
      </c>
      <c r="N17" s="258" t="s">
        <v>323</v>
      </c>
      <c r="O17" s="270"/>
      <c r="P17" s="509">
        <v>470</v>
      </c>
      <c r="Q17" s="484">
        <f t="shared" si="4"/>
        <v>20.879609062638828</v>
      </c>
      <c r="R17" s="295">
        <v>211</v>
      </c>
      <c r="S17" s="452">
        <v>259</v>
      </c>
      <c r="T17" s="295">
        <v>373</v>
      </c>
      <c r="U17" s="484">
        <f t="shared" si="5"/>
        <v>16.57041314971124</v>
      </c>
      <c r="V17" s="295">
        <v>171</v>
      </c>
      <c r="W17" s="452">
        <v>202</v>
      </c>
      <c r="X17" s="295">
        <v>426</v>
      </c>
      <c r="Y17" s="484">
        <f t="shared" si="0"/>
        <v>18.924922256774767</v>
      </c>
      <c r="Z17" s="258" t="s">
        <v>323</v>
      </c>
      <c r="AA17" s="270"/>
      <c r="AB17" s="295">
        <v>173</v>
      </c>
      <c r="AC17" s="295">
        <v>253</v>
      </c>
      <c r="AD17" s="472">
        <v>675</v>
      </c>
      <c r="AE17" s="484">
        <f t="shared" si="1"/>
        <v>29.986672589960016</v>
      </c>
      <c r="AF17" s="295">
        <v>280</v>
      </c>
      <c r="AG17" s="295">
        <v>395</v>
      </c>
      <c r="AH17" s="472">
        <v>45</v>
      </c>
      <c r="AI17" s="484">
        <f t="shared" si="6"/>
        <v>1.9991115059973346</v>
      </c>
      <c r="AJ17" s="295">
        <v>22</v>
      </c>
      <c r="AK17" s="295">
        <v>23</v>
      </c>
    </row>
    <row r="18" spans="1:37" ht="12.75" customHeight="1">
      <c r="A18" s="265" t="s">
        <v>324</v>
      </c>
      <c r="B18" s="266"/>
      <c r="C18" s="303">
        <v>2039</v>
      </c>
      <c r="D18" s="303">
        <v>898</v>
      </c>
      <c r="E18" s="450">
        <v>1141</v>
      </c>
      <c r="F18" s="303">
        <v>139</v>
      </c>
      <c r="G18" s="471">
        <f t="shared" si="2"/>
        <v>6.817067189798921</v>
      </c>
      <c r="H18" s="303">
        <v>65</v>
      </c>
      <c r="I18" s="450">
        <v>74</v>
      </c>
      <c r="J18" s="303">
        <v>147</v>
      </c>
      <c r="K18" s="471">
        <f t="shared" si="3"/>
        <v>7.209416380578714</v>
      </c>
      <c r="L18" s="303">
        <v>65</v>
      </c>
      <c r="M18" s="303">
        <v>82</v>
      </c>
      <c r="N18" s="265" t="s">
        <v>324</v>
      </c>
      <c r="O18" s="266"/>
      <c r="P18" s="508">
        <v>436</v>
      </c>
      <c r="Q18" s="471">
        <f t="shared" si="4"/>
        <v>21.383030897498774</v>
      </c>
      <c r="R18" s="303">
        <v>203</v>
      </c>
      <c r="S18" s="450">
        <v>233</v>
      </c>
      <c r="T18" s="303">
        <v>371</v>
      </c>
      <c r="U18" s="471">
        <f t="shared" si="5"/>
        <v>18.19519372241295</v>
      </c>
      <c r="V18" s="303">
        <v>164</v>
      </c>
      <c r="W18" s="450">
        <v>207</v>
      </c>
      <c r="X18" s="303">
        <v>376</v>
      </c>
      <c r="Y18" s="471">
        <f t="shared" si="0"/>
        <v>18.44041196665032</v>
      </c>
      <c r="Z18" s="265" t="s">
        <v>324</v>
      </c>
      <c r="AA18" s="266"/>
      <c r="AB18" s="303">
        <v>167</v>
      </c>
      <c r="AC18" s="303">
        <v>209</v>
      </c>
      <c r="AD18" s="485">
        <v>477</v>
      </c>
      <c r="AE18" s="471">
        <f t="shared" si="1"/>
        <v>23.39382050024522</v>
      </c>
      <c r="AF18" s="303">
        <v>193</v>
      </c>
      <c r="AG18" s="303">
        <v>284</v>
      </c>
      <c r="AH18" s="485">
        <v>93</v>
      </c>
      <c r="AI18" s="471">
        <f t="shared" si="6"/>
        <v>4.561059342815105</v>
      </c>
      <c r="AJ18" s="303">
        <v>41</v>
      </c>
      <c r="AK18" s="303">
        <v>52</v>
      </c>
    </row>
    <row r="19" spans="1:37" ht="12.75" customHeight="1">
      <c r="A19" s="258" t="s">
        <v>325</v>
      </c>
      <c r="B19" s="270"/>
      <c r="C19" s="295">
        <v>1247</v>
      </c>
      <c r="D19" s="295">
        <v>537</v>
      </c>
      <c r="E19" s="452">
        <v>710</v>
      </c>
      <c r="F19" s="295">
        <v>116</v>
      </c>
      <c r="G19" s="471">
        <f t="shared" si="2"/>
        <v>9.30232558139535</v>
      </c>
      <c r="H19" s="295">
        <v>66</v>
      </c>
      <c r="I19" s="452">
        <v>50</v>
      </c>
      <c r="J19" s="295">
        <v>57</v>
      </c>
      <c r="K19" s="471">
        <f t="shared" si="3"/>
        <v>4.570970328789094</v>
      </c>
      <c r="L19" s="295">
        <v>24</v>
      </c>
      <c r="M19" s="295">
        <v>33</v>
      </c>
      <c r="N19" s="258" t="s">
        <v>325</v>
      </c>
      <c r="O19" s="270"/>
      <c r="P19" s="509">
        <v>220</v>
      </c>
      <c r="Q19" s="471">
        <f t="shared" si="4"/>
        <v>17.64234161988773</v>
      </c>
      <c r="R19" s="295">
        <v>107</v>
      </c>
      <c r="S19" s="452">
        <v>113</v>
      </c>
      <c r="T19" s="295">
        <v>189</v>
      </c>
      <c r="U19" s="471">
        <f t="shared" si="5"/>
        <v>15.156375300721733</v>
      </c>
      <c r="V19" s="295">
        <v>82</v>
      </c>
      <c r="W19" s="452">
        <v>107</v>
      </c>
      <c r="X19" s="295">
        <v>269</v>
      </c>
      <c r="Y19" s="471">
        <f t="shared" si="0"/>
        <v>21.57177225340818</v>
      </c>
      <c r="Z19" s="258" t="s">
        <v>325</v>
      </c>
      <c r="AA19" s="270"/>
      <c r="AB19" s="295">
        <v>109</v>
      </c>
      <c r="AC19" s="295">
        <v>160</v>
      </c>
      <c r="AD19" s="472">
        <v>345</v>
      </c>
      <c r="AE19" s="471">
        <f t="shared" si="1"/>
        <v>27.666399358460303</v>
      </c>
      <c r="AF19" s="295">
        <v>126</v>
      </c>
      <c r="AG19" s="295">
        <v>219</v>
      </c>
      <c r="AH19" s="472">
        <v>51</v>
      </c>
      <c r="AI19" s="471">
        <f t="shared" si="6"/>
        <v>4.0898155573376105</v>
      </c>
      <c r="AJ19" s="295">
        <v>23</v>
      </c>
      <c r="AK19" s="295">
        <v>28</v>
      </c>
    </row>
    <row r="20" spans="1:37" ht="12.75" customHeight="1">
      <c r="A20" s="258" t="s">
        <v>326</v>
      </c>
      <c r="B20" s="270"/>
      <c r="C20" s="295">
        <v>2073</v>
      </c>
      <c r="D20" s="295">
        <v>948</v>
      </c>
      <c r="E20" s="452">
        <v>1125</v>
      </c>
      <c r="F20" s="295">
        <v>164</v>
      </c>
      <c r="G20" s="471">
        <f t="shared" si="2"/>
        <v>7.911239749155813</v>
      </c>
      <c r="H20" s="295">
        <v>83</v>
      </c>
      <c r="I20" s="452">
        <v>81</v>
      </c>
      <c r="J20" s="295">
        <v>105</v>
      </c>
      <c r="K20" s="471">
        <f t="shared" si="3"/>
        <v>5.065123010130246</v>
      </c>
      <c r="L20" s="295">
        <v>51</v>
      </c>
      <c r="M20" s="295">
        <v>54</v>
      </c>
      <c r="N20" s="258" t="s">
        <v>326</v>
      </c>
      <c r="O20" s="270"/>
      <c r="P20" s="509">
        <v>383</v>
      </c>
      <c r="Q20" s="471">
        <f t="shared" si="4"/>
        <v>18.475639170284612</v>
      </c>
      <c r="R20" s="295">
        <v>186</v>
      </c>
      <c r="S20" s="452">
        <v>197</v>
      </c>
      <c r="T20" s="295">
        <v>397</v>
      </c>
      <c r="U20" s="471">
        <f t="shared" si="5"/>
        <v>19.150988904968642</v>
      </c>
      <c r="V20" s="295">
        <v>189</v>
      </c>
      <c r="W20" s="452">
        <v>208</v>
      </c>
      <c r="X20" s="295">
        <v>486</v>
      </c>
      <c r="Y20" s="471">
        <f t="shared" si="0"/>
        <v>23.444283646888568</v>
      </c>
      <c r="Z20" s="258" t="s">
        <v>326</v>
      </c>
      <c r="AA20" s="270"/>
      <c r="AB20" s="295">
        <v>221</v>
      </c>
      <c r="AC20" s="295">
        <v>265</v>
      </c>
      <c r="AD20" s="472">
        <v>499</v>
      </c>
      <c r="AE20" s="471">
        <f t="shared" si="1"/>
        <v>24.071394114809454</v>
      </c>
      <c r="AF20" s="295">
        <v>203</v>
      </c>
      <c r="AG20" s="295">
        <v>296</v>
      </c>
      <c r="AH20" s="472">
        <v>39</v>
      </c>
      <c r="AI20" s="471">
        <f t="shared" si="6"/>
        <v>1.881331403762663</v>
      </c>
      <c r="AJ20" s="295">
        <v>15</v>
      </c>
      <c r="AK20" s="295">
        <v>24</v>
      </c>
    </row>
    <row r="21" spans="1:37" ht="12.75" customHeight="1">
      <c r="A21" s="258" t="s">
        <v>327</v>
      </c>
      <c r="B21" s="270"/>
      <c r="C21" s="295">
        <v>4723</v>
      </c>
      <c r="D21" s="295">
        <v>2123</v>
      </c>
      <c r="E21" s="452">
        <v>2600</v>
      </c>
      <c r="F21" s="295">
        <v>354</v>
      </c>
      <c r="G21" s="471">
        <f t="shared" si="2"/>
        <v>7.495236078763498</v>
      </c>
      <c r="H21" s="295">
        <v>185</v>
      </c>
      <c r="I21" s="452">
        <v>169</v>
      </c>
      <c r="J21" s="295">
        <v>242</v>
      </c>
      <c r="K21" s="471">
        <f t="shared" si="3"/>
        <v>5.123861952149058</v>
      </c>
      <c r="L21" s="295">
        <v>110</v>
      </c>
      <c r="M21" s="295">
        <v>132</v>
      </c>
      <c r="N21" s="258" t="s">
        <v>327</v>
      </c>
      <c r="O21" s="270"/>
      <c r="P21" s="509">
        <v>971</v>
      </c>
      <c r="Q21" s="471">
        <f t="shared" si="4"/>
        <v>20.55896675841626</v>
      </c>
      <c r="R21" s="295">
        <v>467</v>
      </c>
      <c r="S21" s="452">
        <v>504</v>
      </c>
      <c r="T21" s="295">
        <v>851</v>
      </c>
      <c r="U21" s="471">
        <f t="shared" si="5"/>
        <v>18.018208765615075</v>
      </c>
      <c r="V21" s="295">
        <v>382</v>
      </c>
      <c r="W21" s="452">
        <v>469</v>
      </c>
      <c r="X21" s="295">
        <v>1051</v>
      </c>
      <c r="Y21" s="471">
        <f t="shared" si="0"/>
        <v>22.252805420283718</v>
      </c>
      <c r="Z21" s="258" t="s">
        <v>327</v>
      </c>
      <c r="AA21" s="270"/>
      <c r="AB21" s="295">
        <v>467</v>
      </c>
      <c r="AC21" s="295">
        <v>584</v>
      </c>
      <c r="AD21" s="472">
        <v>1195</v>
      </c>
      <c r="AE21" s="471">
        <f t="shared" si="1"/>
        <v>25.301715011645143</v>
      </c>
      <c r="AF21" s="295">
        <v>489</v>
      </c>
      <c r="AG21" s="295">
        <v>706</v>
      </c>
      <c r="AH21" s="472">
        <v>59</v>
      </c>
      <c r="AI21" s="471">
        <f t="shared" si="6"/>
        <v>1.2492060131272495</v>
      </c>
      <c r="AJ21" s="295">
        <v>23</v>
      </c>
      <c r="AK21" s="295">
        <v>36</v>
      </c>
    </row>
    <row r="22" spans="1:37" ht="12.75" customHeight="1">
      <c r="A22" s="273" t="s">
        <v>328</v>
      </c>
      <c r="B22" s="274"/>
      <c r="C22" s="291">
        <v>1443</v>
      </c>
      <c r="D22" s="291">
        <v>619</v>
      </c>
      <c r="E22" s="344">
        <v>824</v>
      </c>
      <c r="F22" s="291">
        <v>89</v>
      </c>
      <c r="G22" s="484">
        <f t="shared" si="2"/>
        <v>6.167706167706168</v>
      </c>
      <c r="H22" s="291">
        <v>40</v>
      </c>
      <c r="I22" s="344">
        <v>49</v>
      </c>
      <c r="J22" s="291">
        <v>124</v>
      </c>
      <c r="K22" s="484">
        <f t="shared" si="3"/>
        <v>8.593208593208592</v>
      </c>
      <c r="L22" s="291">
        <v>52</v>
      </c>
      <c r="M22" s="291">
        <v>72</v>
      </c>
      <c r="N22" s="273" t="s">
        <v>328</v>
      </c>
      <c r="O22" s="274"/>
      <c r="P22" s="510">
        <v>296</v>
      </c>
      <c r="Q22" s="484">
        <f t="shared" si="4"/>
        <v>20.51282051282051</v>
      </c>
      <c r="R22" s="291">
        <v>138</v>
      </c>
      <c r="S22" s="344">
        <v>158</v>
      </c>
      <c r="T22" s="291">
        <v>215</v>
      </c>
      <c r="U22" s="484">
        <f t="shared" si="5"/>
        <v>14.899514899514898</v>
      </c>
      <c r="V22" s="291">
        <v>89</v>
      </c>
      <c r="W22" s="344">
        <v>126</v>
      </c>
      <c r="X22" s="291">
        <v>318</v>
      </c>
      <c r="Y22" s="484">
        <f t="shared" si="0"/>
        <v>22.03742203742204</v>
      </c>
      <c r="Z22" s="273" t="s">
        <v>328</v>
      </c>
      <c r="AA22" s="274"/>
      <c r="AB22" s="291">
        <v>136</v>
      </c>
      <c r="AC22" s="291">
        <v>182</v>
      </c>
      <c r="AD22" s="347">
        <v>359</v>
      </c>
      <c r="AE22" s="484">
        <f t="shared" si="1"/>
        <v>24.878724878724878</v>
      </c>
      <c r="AF22" s="291">
        <v>146</v>
      </c>
      <c r="AG22" s="291">
        <v>213</v>
      </c>
      <c r="AH22" s="347">
        <v>42</v>
      </c>
      <c r="AI22" s="484">
        <f t="shared" si="6"/>
        <v>2.9106029106029108</v>
      </c>
      <c r="AJ22" s="291">
        <v>18</v>
      </c>
      <c r="AK22" s="291">
        <v>24</v>
      </c>
    </row>
    <row r="23" spans="1:37" ht="12.75" customHeight="1">
      <c r="A23" s="258" t="s">
        <v>329</v>
      </c>
      <c r="B23" s="270"/>
      <c r="C23" s="295">
        <v>2334</v>
      </c>
      <c r="D23" s="295">
        <v>1006</v>
      </c>
      <c r="E23" s="452">
        <v>1328</v>
      </c>
      <c r="F23" s="295">
        <v>146</v>
      </c>
      <c r="G23" s="471">
        <f t="shared" si="2"/>
        <v>6.2553556126820915</v>
      </c>
      <c r="H23" s="295">
        <v>74</v>
      </c>
      <c r="I23" s="452">
        <v>72</v>
      </c>
      <c r="J23" s="295">
        <v>170</v>
      </c>
      <c r="K23" s="471">
        <f t="shared" si="3"/>
        <v>7.28363324764353</v>
      </c>
      <c r="L23" s="295">
        <v>74</v>
      </c>
      <c r="M23" s="295">
        <v>96</v>
      </c>
      <c r="N23" s="258" t="s">
        <v>329</v>
      </c>
      <c r="O23" s="270"/>
      <c r="P23" s="509">
        <v>508</v>
      </c>
      <c r="Q23" s="471">
        <f t="shared" si="4"/>
        <v>21.765209940017137</v>
      </c>
      <c r="R23" s="295">
        <v>239</v>
      </c>
      <c r="S23" s="452">
        <v>269</v>
      </c>
      <c r="T23" s="295">
        <v>337</v>
      </c>
      <c r="U23" s="471">
        <f t="shared" si="5"/>
        <v>14.438731790916881</v>
      </c>
      <c r="V23" s="295">
        <v>138</v>
      </c>
      <c r="W23" s="452">
        <v>199</v>
      </c>
      <c r="X23" s="295">
        <v>433</v>
      </c>
      <c r="Y23" s="471">
        <f t="shared" si="0"/>
        <v>18.55184233076264</v>
      </c>
      <c r="Z23" s="258" t="s">
        <v>329</v>
      </c>
      <c r="AA23" s="270"/>
      <c r="AB23" s="295">
        <v>185</v>
      </c>
      <c r="AC23" s="295">
        <v>248</v>
      </c>
      <c r="AD23" s="472">
        <v>627</v>
      </c>
      <c r="AE23" s="471">
        <f t="shared" si="1"/>
        <v>26.86375321336761</v>
      </c>
      <c r="AF23" s="295">
        <v>245</v>
      </c>
      <c r="AG23" s="295">
        <v>382</v>
      </c>
      <c r="AH23" s="472">
        <v>113</v>
      </c>
      <c r="AI23" s="471">
        <f t="shared" si="6"/>
        <v>4.841473864610111</v>
      </c>
      <c r="AJ23" s="295">
        <v>51</v>
      </c>
      <c r="AK23" s="295">
        <v>62</v>
      </c>
    </row>
    <row r="24" spans="1:37" ht="12.75" customHeight="1">
      <c r="A24" s="258" t="s">
        <v>330</v>
      </c>
      <c r="B24" s="270"/>
      <c r="C24" s="295">
        <v>843</v>
      </c>
      <c r="D24" s="295">
        <v>370</v>
      </c>
      <c r="E24" s="452">
        <v>473</v>
      </c>
      <c r="F24" s="295">
        <v>76</v>
      </c>
      <c r="G24" s="471">
        <f t="shared" si="2"/>
        <v>9.015421115065243</v>
      </c>
      <c r="H24" s="295">
        <v>40</v>
      </c>
      <c r="I24" s="452">
        <v>36</v>
      </c>
      <c r="J24" s="295">
        <v>60</v>
      </c>
      <c r="K24" s="471">
        <f t="shared" si="3"/>
        <v>7.11743772241993</v>
      </c>
      <c r="L24" s="295">
        <v>23</v>
      </c>
      <c r="M24" s="295">
        <v>37</v>
      </c>
      <c r="N24" s="258" t="s">
        <v>330</v>
      </c>
      <c r="O24" s="270"/>
      <c r="P24" s="509">
        <v>182</v>
      </c>
      <c r="Q24" s="471">
        <f t="shared" si="4"/>
        <v>21.58956109134045</v>
      </c>
      <c r="R24" s="295">
        <v>87</v>
      </c>
      <c r="S24" s="452">
        <v>95</v>
      </c>
      <c r="T24" s="295">
        <v>118</v>
      </c>
      <c r="U24" s="471">
        <f t="shared" si="5"/>
        <v>13.997627520759192</v>
      </c>
      <c r="V24" s="295">
        <v>49</v>
      </c>
      <c r="W24" s="452">
        <v>69</v>
      </c>
      <c r="X24" s="295">
        <v>156</v>
      </c>
      <c r="Y24" s="471">
        <f t="shared" si="0"/>
        <v>18.505338078291814</v>
      </c>
      <c r="Z24" s="258" t="s">
        <v>330</v>
      </c>
      <c r="AA24" s="270"/>
      <c r="AB24" s="295">
        <v>67</v>
      </c>
      <c r="AC24" s="295">
        <v>89</v>
      </c>
      <c r="AD24" s="472">
        <v>207</v>
      </c>
      <c r="AE24" s="471">
        <f t="shared" si="1"/>
        <v>24.555160142348754</v>
      </c>
      <c r="AF24" s="295">
        <v>85</v>
      </c>
      <c r="AG24" s="295">
        <v>122</v>
      </c>
      <c r="AH24" s="472">
        <v>44</v>
      </c>
      <c r="AI24" s="471">
        <f t="shared" si="6"/>
        <v>5.2194543297746145</v>
      </c>
      <c r="AJ24" s="295">
        <v>19</v>
      </c>
      <c r="AK24" s="295">
        <v>25</v>
      </c>
    </row>
    <row r="25" spans="1:37" ht="12.75" customHeight="1">
      <c r="A25" s="258" t="s">
        <v>331</v>
      </c>
      <c r="B25" s="270"/>
      <c r="C25" s="295">
        <v>1201</v>
      </c>
      <c r="D25" s="295">
        <v>498</v>
      </c>
      <c r="E25" s="452">
        <v>703</v>
      </c>
      <c r="F25" s="295">
        <v>80</v>
      </c>
      <c r="G25" s="471">
        <f t="shared" si="2"/>
        <v>6.661115736885928</v>
      </c>
      <c r="H25" s="295">
        <v>43</v>
      </c>
      <c r="I25" s="452">
        <v>37</v>
      </c>
      <c r="J25" s="295">
        <v>92</v>
      </c>
      <c r="K25" s="471">
        <f t="shared" si="3"/>
        <v>7.660283097418817</v>
      </c>
      <c r="L25" s="295">
        <v>37</v>
      </c>
      <c r="M25" s="295">
        <v>55</v>
      </c>
      <c r="N25" s="258" t="s">
        <v>331</v>
      </c>
      <c r="O25" s="270"/>
      <c r="P25" s="509">
        <v>288</v>
      </c>
      <c r="Q25" s="471">
        <f t="shared" si="4"/>
        <v>23.98001665278934</v>
      </c>
      <c r="R25" s="295">
        <v>124</v>
      </c>
      <c r="S25" s="452">
        <v>164</v>
      </c>
      <c r="T25" s="295">
        <v>207</v>
      </c>
      <c r="U25" s="471">
        <f t="shared" si="5"/>
        <v>17.23563696919234</v>
      </c>
      <c r="V25" s="295">
        <v>84</v>
      </c>
      <c r="W25" s="452">
        <v>123</v>
      </c>
      <c r="X25" s="295">
        <v>187</v>
      </c>
      <c r="Y25" s="471">
        <f t="shared" si="0"/>
        <v>15.570358034970857</v>
      </c>
      <c r="Z25" s="258" t="s">
        <v>331</v>
      </c>
      <c r="AA25" s="270"/>
      <c r="AB25" s="295">
        <v>78</v>
      </c>
      <c r="AC25" s="295">
        <v>109</v>
      </c>
      <c r="AD25" s="472">
        <v>301</v>
      </c>
      <c r="AE25" s="471">
        <f t="shared" si="1"/>
        <v>25.062447960033307</v>
      </c>
      <c r="AF25" s="295">
        <v>113</v>
      </c>
      <c r="AG25" s="295">
        <v>188</v>
      </c>
      <c r="AH25" s="472">
        <v>46</v>
      </c>
      <c r="AI25" s="471">
        <f t="shared" si="6"/>
        <v>3.8301415487094084</v>
      </c>
      <c r="AJ25" s="295">
        <v>19</v>
      </c>
      <c r="AK25" s="295">
        <v>27</v>
      </c>
    </row>
    <row r="26" spans="1:37" ht="12.75" customHeight="1">
      <c r="A26" s="258" t="s">
        <v>332</v>
      </c>
      <c r="B26" s="270"/>
      <c r="C26" s="295">
        <v>666</v>
      </c>
      <c r="D26" s="295">
        <v>285</v>
      </c>
      <c r="E26" s="452">
        <v>381</v>
      </c>
      <c r="F26" s="295">
        <v>49</v>
      </c>
      <c r="G26" s="471">
        <f t="shared" si="2"/>
        <v>7.3573573573573565</v>
      </c>
      <c r="H26" s="295">
        <v>20</v>
      </c>
      <c r="I26" s="452">
        <v>29</v>
      </c>
      <c r="J26" s="295">
        <v>25</v>
      </c>
      <c r="K26" s="471">
        <f t="shared" si="3"/>
        <v>3.7537537537537538</v>
      </c>
      <c r="L26" s="295">
        <v>9</v>
      </c>
      <c r="M26" s="295">
        <v>16</v>
      </c>
      <c r="N26" s="258" t="s">
        <v>332</v>
      </c>
      <c r="O26" s="270"/>
      <c r="P26" s="509">
        <v>129</v>
      </c>
      <c r="Q26" s="471">
        <f t="shared" si="4"/>
        <v>19.36936936936937</v>
      </c>
      <c r="R26" s="295">
        <v>54</v>
      </c>
      <c r="S26" s="452">
        <v>75</v>
      </c>
      <c r="T26" s="295">
        <v>102</v>
      </c>
      <c r="U26" s="471">
        <f t="shared" si="5"/>
        <v>15.315315315315313</v>
      </c>
      <c r="V26" s="295">
        <v>44</v>
      </c>
      <c r="W26" s="452">
        <v>58</v>
      </c>
      <c r="X26" s="295">
        <v>155</v>
      </c>
      <c r="Y26" s="471">
        <f t="shared" si="0"/>
        <v>23.273273273273272</v>
      </c>
      <c r="Z26" s="258" t="s">
        <v>332</v>
      </c>
      <c r="AA26" s="270"/>
      <c r="AB26" s="295">
        <v>74</v>
      </c>
      <c r="AC26" s="295">
        <v>81</v>
      </c>
      <c r="AD26" s="472">
        <v>171</v>
      </c>
      <c r="AE26" s="471">
        <f t="shared" si="1"/>
        <v>25.675675675675674</v>
      </c>
      <c r="AF26" s="295">
        <v>68</v>
      </c>
      <c r="AG26" s="295">
        <v>103</v>
      </c>
      <c r="AH26" s="472">
        <v>35</v>
      </c>
      <c r="AI26" s="471">
        <f t="shared" si="6"/>
        <v>5.255255255255255</v>
      </c>
      <c r="AJ26" s="295">
        <v>16</v>
      </c>
      <c r="AK26" s="295">
        <v>19</v>
      </c>
    </row>
    <row r="27" spans="1:37" ht="12.75" customHeight="1">
      <c r="A27" s="258" t="s">
        <v>333</v>
      </c>
      <c r="B27" s="270"/>
      <c r="C27" s="295">
        <v>611</v>
      </c>
      <c r="D27" s="295">
        <v>276</v>
      </c>
      <c r="E27" s="452">
        <v>335</v>
      </c>
      <c r="F27" s="295">
        <v>49</v>
      </c>
      <c r="G27" s="484">
        <f t="shared" si="2"/>
        <v>8.01963993453355</v>
      </c>
      <c r="H27" s="295">
        <v>32</v>
      </c>
      <c r="I27" s="452">
        <v>17</v>
      </c>
      <c r="J27" s="295">
        <v>48</v>
      </c>
      <c r="K27" s="484">
        <f t="shared" si="3"/>
        <v>7.855973813420622</v>
      </c>
      <c r="L27" s="295">
        <v>25</v>
      </c>
      <c r="M27" s="295">
        <v>23</v>
      </c>
      <c r="N27" s="258" t="s">
        <v>333</v>
      </c>
      <c r="O27" s="270"/>
      <c r="P27" s="509">
        <v>133</v>
      </c>
      <c r="Q27" s="484">
        <f t="shared" si="4"/>
        <v>21.76759410801964</v>
      </c>
      <c r="R27" s="295">
        <v>61</v>
      </c>
      <c r="S27" s="452">
        <v>72</v>
      </c>
      <c r="T27" s="295">
        <v>102</v>
      </c>
      <c r="U27" s="484">
        <f t="shared" si="5"/>
        <v>16.693944353518823</v>
      </c>
      <c r="V27" s="295">
        <v>48</v>
      </c>
      <c r="W27" s="452">
        <v>54</v>
      </c>
      <c r="X27" s="295">
        <v>143</v>
      </c>
      <c r="Y27" s="484">
        <f t="shared" si="0"/>
        <v>23.404255319148938</v>
      </c>
      <c r="Z27" s="258" t="s">
        <v>333</v>
      </c>
      <c r="AA27" s="270"/>
      <c r="AB27" s="295">
        <v>61</v>
      </c>
      <c r="AC27" s="295">
        <v>82</v>
      </c>
      <c r="AD27" s="472">
        <v>125</v>
      </c>
      <c r="AE27" s="484">
        <f t="shared" si="1"/>
        <v>20.458265139116204</v>
      </c>
      <c r="AF27" s="295">
        <v>46</v>
      </c>
      <c r="AG27" s="295">
        <v>79</v>
      </c>
      <c r="AH27" s="472">
        <v>11</v>
      </c>
      <c r="AI27" s="484">
        <f t="shared" si="6"/>
        <v>1.800327332242226</v>
      </c>
      <c r="AJ27" s="295">
        <v>3</v>
      </c>
      <c r="AK27" s="295">
        <v>8</v>
      </c>
    </row>
    <row r="28" spans="1:37" ht="12.75" customHeight="1">
      <c r="A28" s="265" t="s">
        <v>334</v>
      </c>
      <c r="B28" s="266"/>
      <c r="C28" s="303">
        <v>948</v>
      </c>
      <c r="D28" s="303">
        <v>437</v>
      </c>
      <c r="E28" s="450">
        <v>511</v>
      </c>
      <c r="F28" s="303">
        <v>83</v>
      </c>
      <c r="G28" s="471">
        <f t="shared" si="2"/>
        <v>8.755274261603375</v>
      </c>
      <c r="H28" s="303">
        <v>44</v>
      </c>
      <c r="I28" s="450">
        <v>39</v>
      </c>
      <c r="J28" s="303">
        <v>44</v>
      </c>
      <c r="K28" s="471">
        <f t="shared" si="3"/>
        <v>4.641350210970464</v>
      </c>
      <c r="L28" s="303">
        <v>19</v>
      </c>
      <c r="M28" s="303">
        <v>25</v>
      </c>
      <c r="N28" s="265" t="s">
        <v>334</v>
      </c>
      <c r="O28" s="266"/>
      <c r="P28" s="508">
        <v>174</v>
      </c>
      <c r="Q28" s="471">
        <f t="shared" si="4"/>
        <v>18.354430379746837</v>
      </c>
      <c r="R28" s="303">
        <v>81</v>
      </c>
      <c r="S28" s="450">
        <v>93</v>
      </c>
      <c r="T28" s="303">
        <v>180</v>
      </c>
      <c r="U28" s="471">
        <f t="shared" si="5"/>
        <v>18.9873417721519</v>
      </c>
      <c r="V28" s="303">
        <v>78</v>
      </c>
      <c r="W28" s="450">
        <v>102</v>
      </c>
      <c r="X28" s="303">
        <v>185</v>
      </c>
      <c r="Y28" s="471">
        <f t="shared" si="0"/>
        <v>19.514767932489452</v>
      </c>
      <c r="Z28" s="265" t="s">
        <v>334</v>
      </c>
      <c r="AA28" s="266"/>
      <c r="AB28" s="303">
        <v>91</v>
      </c>
      <c r="AC28" s="303">
        <v>94</v>
      </c>
      <c r="AD28" s="485">
        <v>263</v>
      </c>
      <c r="AE28" s="471">
        <f t="shared" si="1"/>
        <v>27.742616033755276</v>
      </c>
      <c r="AF28" s="303">
        <v>116</v>
      </c>
      <c r="AG28" s="303">
        <v>147</v>
      </c>
      <c r="AH28" s="485">
        <v>19</v>
      </c>
      <c r="AI28" s="471">
        <f t="shared" si="6"/>
        <v>2.0042194092827006</v>
      </c>
      <c r="AJ28" s="303">
        <v>8</v>
      </c>
      <c r="AK28" s="303">
        <v>11</v>
      </c>
    </row>
    <row r="29" spans="1:37" ht="12.75" customHeight="1">
      <c r="A29" s="258" t="s">
        <v>335</v>
      </c>
      <c r="B29" s="270"/>
      <c r="C29" s="295">
        <v>2829</v>
      </c>
      <c r="D29" s="295">
        <v>1223</v>
      </c>
      <c r="E29" s="452">
        <v>1606</v>
      </c>
      <c r="F29" s="295">
        <v>245</v>
      </c>
      <c r="G29" s="471">
        <f t="shared" si="2"/>
        <v>8.660303994344291</v>
      </c>
      <c r="H29" s="295">
        <v>117</v>
      </c>
      <c r="I29" s="452">
        <v>128</v>
      </c>
      <c r="J29" s="295">
        <v>159</v>
      </c>
      <c r="K29" s="471">
        <f t="shared" si="3"/>
        <v>5.620360551431601</v>
      </c>
      <c r="L29" s="295">
        <v>76</v>
      </c>
      <c r="M29" s="295">
        <v>83</v>
      </c>
      <c r="N29" s="258" t="s">
        <v>335</v>
      </c>
      <c r="O29" s="270"/>
      <c r="P29" s="509">
        <v>437</v>
      </c>
      <c r="Q29" s="471">
        <f t="shared" si="4"/>
        <v>15.447154471544716</v>
      </c>
      <c r="R29" s="295">
        <v>195</v>
      </c>
      <c r="S29" s="452">
        <v>242</v>
      </c>
      <c r="T29" s="295">
        <v>544</v>
      </c>
      <c r="U29" s="471">
        <f t="shared" si="5"/>
        <v>19.2294096854012</v>
      </c>
      <c r="V29" s="295">
        <v>245</v>
      </c>
      <c r="W29" s="452">
        <v>299</v>
      </c>
      <c r="X29" s="295">
        <v>642</v>
      </c>
      <c r="Y29" s="471">
        <f t="shared" si="0"/>
        <v>22.693531283138917</v>
      </c>
      <c r="Z29" s="258" t="s">
        <v>335</v>
      </c>
      <c r="AA29" s="270"/>
      <c r="AB29" s="295">
        <v>282</v>
      </c>
      <c r="AC29" s="295">
        <v>360</v>
      </c>
      <c r="AD29" s="472">
        <v>758</v>
      </c>
      <c r="AE29" s="471">
        <f t="shared" si="1"/>
        <v>26.793920113114172</v>
      </c>
      <c r="AF29" s="295">
        <v>288</v>
      </c>
      <c r="AG29" s="295">
        <v>470</v>
      </c>
      <c r="AH29" s="472">
        <v>44</v>
      </c>
      <c r="AI29" s="471">
        <f t="shared" si="6"/>
        <v>1.5553199010250973</v>
      </c>
      <c r="AJ29" s="295">
        <v>20</v>
      </c>
      <c r="AK29" s="295">
        <v>24</v>
      </c>
    </row>
    <row r="30" spans="1:37" ht="12.75" customHeight="1">
      <c r="A30" s="258" t="s">
        <v>336</v>
      </c>
      <c r="B30" s="270"/>
      <c r="C30" s="295">
        <v>625</v>
      </c>
      <c r="D30" s="295">
        <v>271</v>
      </c>
      <c r="E30" s="452">
        <v>354</v>
      </c>
      <c r="F30" s="295">
        <v>46</v>
      </c>
      <c r="G30" s="471">
        <f t="shared" si="2"/>
        <v>7.359999999999999</v>
      </c>
      <c r="H30" s="295">
        <v>27</v>
      </c>
      <c r="I30" s="452">
        <v>19</v>
      </c>
      <c r="J30" s="295">
        <v>38</v>
      </c>
      <c r="K30" s="471">
        <f t="shared" si="3"/>
        <v>6.08</v>
      </c>
      <c r="L30" s="295">
        <v>11</v>
      </c>
      <c r="M30" s="295">
        <v>27</v>
      </c>
      <c r="N30" s="258" t="s">
        <v>336</v>
      </c>
      <c r="O30" s="270"/>
      <c r="P30" s="509">
        <v>151</v>
      </c>
      <c r="Q30" s="471">
        <f t="shared" si="4"/>
        <v>24.16</v>
      </c>
      <c r="R30" s="295">
        <v>61</v>
      </c>
      <c r="S30" s="452">
        <v>90</v>
      </c>
      <c r="T30" s="295">
        <v>100</v>
      </c>
      <c r="U30" s="471">
        <f t="shared" si="5"/>
        <v>16</v>
      </c>
      <c r="V30" s="295">
        <v>46</v>
      </c>
      <c r="W30" s="452">
        <v>54</v>
      </c>
      <c r="X30" s="295">
        <v>114</v>
      </c>
      <c r="Y30" s="471">
        <f t="shared" si="0"/>
        <v>18.240000000000002</v>
      </c>
      <c r="Z30" s="258" t="s">
        <v>336</v>
      </c>
      <c r="AA30" s="270"/>
      <c r="AB30" s="295">
        <v>50</v>
      </c>
      <c r="AC30" s="295">
        <v>64</v>
      </c>
      <c r="AD30" s="472">
        <v>151</v>
      </c>
      <c r="AE30" s="471">
        <f t="shared" si="1"/>
        <v>24.16</v>
      </c>
      <c r="AF30" s="295">
        <v>65</v>
      </c>
      <c r="AG30" s="295">
        <v>86</v>
      </c>
      <c r="AH30" s="472">
        <v>25</v>
      </c>
      <c r="AI30" s="471">
        <f t="shared" si="6"/>
        <v>4</v>
      </c>
      <c r="AJ30" s="295">
        <v>11</v>
      </c>
      <c r="AK30" s="295">
        <v>14</v>
      </c>
    </row>
    <row r="31" spans="1:37" ht="12.75" customHeight="1">
      <c r="A31" s="258" t="s">
        <v>337</v>
      </c>
      <c r="B31" s="270"/>
      <c r="C31" s="295">
        <v>1136</v>
      </c>
      <c r="D31" s="295">
        <v>482</v>
      </c>
      <c r="E31" s="452">
        <v>654</v>
      </c>
      <c r="F31" s="295">
        <v>76</v>
      </c>
      <c r="G31" s="471">
        <f t="shared" si="2"/>
        <v>6.690140845070422</v>
      </c>
      <c r="H31" s="295">
        <v>39</v>
      </c>
      <c r="I31" s="452">
        <v>37</v>
      </c>
      <c r="J31" s="295">
        <v>88</v>
      </c>
      <c r="K31" s="471">
        <f t="shared" si="3"/>
        <v>7.746478873239436</v>
      </c>
      <c r="L31" s="295">
        <v>37</v>
      </c>
      <c r="M31" s="295">
        <v>51</v>
      </c>
      <c r="N31" s="258" t="s">
        <v>337</v>
      </c>
      <c r="O31" s="270"/>
      <c r="P31" s="509">
        <v>324</v>
      </c>
      <c r="Q31" s="471">
        <f t="shared" si="4"/>
        <v>28.52112676056338</v>
      </c>
      <c r="R31" s="295">
        <v>147</v>
      </c>
      <c r="S31" s="452">
        <v>177</v>
      </c>
      <c r="T31" s="295">
        <v>213</v>
      </c>
      <c r="U31" s="471">
        <f t="shared" si="5"/>
        <v>18.75</v>
      </c>
      <c r="V31" s="295">
        <v>84</v>
      </c>
      <c r="W31" s="452">
        <v>129</v>
      </c>
      <c r="X31" s="295">
        <v>222</v>
      </c>
      <c r="Y31" s="471">
        <f t="shared" si="0"/>
        <v>19.54225352112676</v>
      </c>
      <c r="Z31" s="258" t="s">
        <v>337</v>
      </c>
      <c r="AA31" s="270"/>
      <c r="AB31" s="295">
        <v>91</v>
      </c>
      <c r="AC31" s="295">
        <v>131</v>
      </c>
      <c r="AD31" s="472">
        <v>144</v>
      </c>
      <c r="AE31" s="471">
        <f t="shared" si="1"/>
        <v>12.676056338028168</v>
      </c>
      <c r="AF31" s="295">
        <v>52</v>
      </c>
      <c r="AG31" s="295">
        <v>92</v>
      </c>
      <c r="AH31" s="472">
        <v>69</v>
      </c>
      <c r="AI31" s="471">
        <f t="shared" si="6"/>
        <v>6.073943661971831</v>
      </c>
      <c r="AJ31" s="295">
        <v>32</v>
      </c>
      <c r="AK31" s="295">
        <v>37</v>
      </c>
    </row>
    <row r="32" spans="1:37" ht="12.75" customHeight="1">
      <c r="A32" s="273" t="s">
        <v>338</v>
      </c>
      <c r="B32" s="274"/>
      <c r="C32" s="291">
        <v>499</v>
      </c>
      <c r="D32" s="291">
        <v>211</v>
      </c>
      <c r="E32" s="344">
        <v>288</v>
      </c>
      <c r="F32" s="291">
        <v>41</v>
      </c>
      <c r="G32" s="484">
        <f t="shared" si="2"/>
        <v>8.216432865731463</v>
      </c>
      <c r="H32" s="291">
        <v>22</v>
      </c>
      <c r="I32" s="344">
        <v>19</v>
      </c>
      <c r="J32" s="291">
        <v>28</v>
      </c>
      <c r="K32" s="484">
        <f t="shared" si="3"/>
        <v>5.61122244488978</v>
      </c>
      <c r="L32" s="291">
        <v>7</v>
      </c>
      <c r="M32" s="291">
        <v>21</v>
      </c>
      <c r="N32" s="273" t="s">
        <v>338</v>
      </c>
      <c r="O32" s="274"/>
      <c r="P32" s="510">
        <v>86</v>
      </c>
      <c r="Q32" s="484">
        <f t="shared" si="4"/>
        <v>17.234468937875754</v>
      </c>
      <c r="R32" s="291">
        <v>31</v>
      </c>
      <c r="S32" s="344">
        <v>55</v>
      </c>
      <c r="T32" s="291">
        <v>60</v>
      </c>
      <c r="U32" s="484">
        <f t="shared" si="5"/>
        <v>12.024048096192384</v>
      </c>
      <c r="V32" s="291">
        <v>26</v>
      </c>
      <c r="W32" s="344">
        <v>34</v>
      </c>
      <c r="X32" s="291">
        <v>137</v>
      </c>
      <c r="Y32" s="484">
        <f t="shared" si="0"/>
        <v>27.45490981963928</v>
      </c>
      <c r="Z32" s="273" t="s">
        <v>338</v>
      </c>
      <c r="AA32" s="274"/>
      <c r="AB32" s="291">
        <v>63</v>
      </c>
      <c r="AC32" s="291">
        <v>74</v>
      </c>
      <c r="AD32" s="347">
        <v>141</v>
      </c>
      <c r="AE32" s="484">
        <f t="shared" si="1"/>
        <v>28.256513026052104</v>
      </c>
      <c r="AF32" s="291">
        <v>60</v>
      </c>
      <c r="AG32" s="291">
        <v>81</v>
      </c>
      <c r="AH32" s="347">
        <v>6</v>
      </c>
      <c r="AI32" s="484">
        <f t="shared" si="6"/>
        <v>1.2024048096192386</v>
      </c>
      <c r="AJ32" s="291">
        <v>2</v>
      </c>
      <c r="AK32" s="291">
        <v>4</v>
      </c>
    </row>
    <row r="33" spans="1:37" ht="12.75" customHeight="1">
      <c r="A33" s="258" t="s">
        <v>339</v>
      </c>
      <c r="B33" s="270"/>
      <c r="C33" s="295">
        <v>683</v>
      </c>
      <c r="D33" s="295">
        <v>313</v>
      </c>
      <c r="E33" s="452">
        <v>370</v>
      </c>
      <c r="F33" s="295">
        <v>60</v>
      </c>
      <c r="G33" s="471">
        <f t="shared" si="2"/>
        <v>8.784773060029282</v>
      </c>
      <c r="H33" s="295">
        <v>35</v>
      </c>
      <c r="I33" s="452">
        <v>25</v>
      </c>
      <c r="J33" s="295">
        <v>54</v>
      </c>
      <c r="K33" s="471">
        <f t="shared" si="3"/>
        <v>7.906295754026354</v>
      </c>
      <c r="L33" s="295">
        <v>26</v>
      </c>
      <c r="M33" s="295">
        <v>28</v>
      </c>
      <c r="N33" s="258" t="s">
        <v>339</v>
      </c>
      <c r="O33" s="270"/>
      <c r="P33" s="509">
        <v>167</v>
      </c>
      <c r="Q33" s="471">
        <f t="shared" si="4"/>
        <v>24.45095168374817</v>
      </c>
      <c r="R33" s="295">
        <v>81</v>
      </c>
      <c r="S33" s="452">
        <v>86</v>
      </c>
      <c r="T33" s="295">
        <v>119</v>
      </c>
      <c r="U33" s="471">
        <f t="shared" si="5"/>
        <v>17.423133235724745</v>
      </c>
      <c r="V33" s="295">
        <v>51</v>
      </c>
      <c r="W33" s="452">
        <v>68</v>
      </c>
      <c r="X33" s="295">
        <v>155</v>
      </c>
      <c r="Y33" s="471">
        <f t="shared" si="0"/>
        <v>22.693997071742313</v>
      </c>
      <c r="Z33" s="258" t="s">
        <v>339</v>
      </c>
      <c r="AA33" s="270"/>
      <c r="AB33" s="295">
        <v>68</v>
      </c>
      <c r="AC33" s="295">
        <v>87</v>
      </c>
      <c r="AD33" s="472">
        <v>105</v>
      </c>
      <c r="AE33" s="471">
        <f t="shared" si="1"/>
        <v>15.373352855051245</v>
      </c>
      <c r="AF33" s="295">
        <v>42</v>
      </c>
      <c r="AG33" s="295">
        <v>63</v>
      </c>
      <c r="AH33" s="472">
        <v>23</v>
      </c>
      <c r="AI33" s="471">
        <f t="shared" si="6"/>
        <v>3.3674963396778916</v>
      </c>
      <c r="AJ33" s="295">
        <v>10</v>
      </c>
      <c r="AK33" s="295">
        <v>13</v>
      </c>
    </row>
    <row r="34" spans="1:37" ht="12.75" customHeight="1">
      <c r="A34" s="258" t="s">
        <v>340</v>
      </c>
      <c r="B34" s="270"/>
      <c r="C34" s="295">
        <v>1910</v>
      </c>
      <c r="D34" s="295">
        <v>829</v>
      </c>
      <c r="E34" s="452">
        <v>1081</v>
      </c>
      <c r="F34" s="295">
        <v>160</v>
      </c>
      <c r="G34" s="471">
        <f t="shared" si="2"/>
        <v>8.37696335078534</v>
      </c>
      <c r="H34" s="295">
        <v>78</v>
      </c>
      <c r="I34" s="452">
        <v>82</v>
      </c>
      <c r="J34" s="295">
        <v>119</v>
      </c>
      <c r="K34" s="471">
        <f t="shared" si="3"/>
        <v>6.230366492146596</v>
      </c>
      <c r="L34" s="295">
        <v>61</v>
      </c>
      <c r="M34" s="295">
        <v>58</v>
      </c>
      <c r="N34" s="258" t="s">
        <v>340</v>
      </c>
      <c r="O34" s="270"/>
      <c r="P34" s="509">
        <v>290</v>
      </c>
      <c r="Q34" s="471">
        <f t="shared" si="4"/>
        <v>15.18324607329843</v>
      </c>
      <c r="R34" s="295">
        <v>138</v>
      </c>
      <c r="S34" s="452">
        <v>152</v>
      </c>
      <c r="T34" s="295">
        <v>294</v>
      </c>
      <c r="U34" s="471">
        <f t="shared" si="5"/>
        <v>15.392670157068064</v>
      </c>
      <c r="V34" s="295">
        <v>123</v>
      </c>
      <c r="W34" s="452">
        <v>171</v>
      </c>
      <c r="X34" s="295">
        <v>468</v>
      </c>
      <c r="Y34" s="471">
        <f t="shared" si="0"/>
        <v>24.50261780104712</v>
      </c>
      <c r="Z34" s="258" t="s">
        <v>340</v>
      </c>
      <c r="AA34" s="270"/>
      <c r="AB34" s="295">
        <v>200</v>
      </c>
      <c r="AC34" s="295">
        <v>268</v>
      </c>
      <c r="AD34" s="472">
        <v>538</v>
      </c>
      <c r="AE34" s="471">
        <f t="shared" si="1"/>
        <v>28.167539267015705</v>
      </c>
      <c r="AF34" s="295">
        <v>213</v>
      </c>
      <c r="AG34" s="295">
        <v>325</v>
      </c>
      <c r="AH34" s="472">
        <v>41</v>
      </c>
      <c r="AI34" s="471">
        <f t="shared" si="6"/>
        <v>2.1465968586387434</v>
      </c>
      <c r="AJ34" s="295">
        <v>16</v>
      </c>
      <c r="AK34" s="295">
        <v>25</v>
      </c>
    </row>
    <row r="35" spans="1:37" ht="12.75" customHeight="1">
      <c r="A35" s="258" t="s">
        <v>341</v>
      </c>
      <c r="B35" s="270"/>
      <c r="C35" s="295">
        <v>1697</v>
      </c>
      <c r="D35" s="295">
        <v>747</v>
      </c>
      <c r="E35" s="452">
        <v>950</v>
      </c>
      <c r="F35" s="295">
        <v>139</v>
      </c>
      <c r="G35" s="471">
        <f t="shared" si="2"/>
        <v>8.190925162050677</v>
      </c>
      <c r="H35" s="295">
        <v>77</v>
      </c>
      <c r="I35" s="452">
        <v>62</v>
      </c>
      <c r="J35" s="295">
        <v>83</v>
      </c>
      <c r="K35" s="471">
        <f t="shared" si="3"/>
        <v>4.890984089569829</v>
      </c>
      <c r="L35" s="295">
        <v>37</v>
      </c>
      <c r="M35" s="295">
        <v>46</v>
      </c>
      <c r="N35" s="258" t="s">
        <v>341</v>
      </c>
      <c r="O35" s="270"/>
      <c r="P35" s="509">
        <v>370</v>
      </c>
      <c r="Q35" s="471">
        <f t="shared" si="4"/>
        <v>21.803182086034177</v>
      </c>
      <c r="R35" s="295">
        <v>164</v>
      </c>
      <c r="S35" s="452">
        <v>206</v>
      </c>
      <c r="T35" s="295">
        <v>263</v>
      </c>
      <c r="U35" s="471">
        <f t="shared" si="5"/>
        <v>15.497937536829701</v>
      </c>
      <c r="V35" s="295">
        <v>113</v>
      </c>
      <c r="W35" s="452">
        <v>150</v>
      </c>
      <c r="X35" s="295">
        <v>423</v>
      </c>
      <c r="Y35" s="471">
        <f t="shared" si="0"/>
        <v>24.926340601060694</v>
      </c>
      <c r="Z35" s="258" t="s">
        <v>341</v>
      </c>
      <c r="AA35" s="270"/>
      <c r="AB35" s="295">
        <v>202</v>
      </c>
      <c r="AC35" s="295">
        <v>221</v>
      </c>
      <c r="AD35" s="472">
        <v>388</v>
      </c>
      <c r="AE35" s="471">
        <f t="shared" si="1"/>
        <v>22.863877430760166</v>
      </c>
      <c r="AF35" s="295">
        <v>144</v>
      </c>
      <c r="AG35" s="295">
        <v>244</v>
      </c>
      <c r="AH35" s="472">
        <v>31</v>
      </c>
      <c r="AI35" s="471">
        <f t="shared" si="6"/>
        <v>1.8267530936947556</v>
      </c>
      <c r="AJ35" s="295">
        <v>10</v>
      </c>
      <c r="AK35" s="295">
        <v>21</v>
      </c>
    </row>
    <row r="36" spans="1:37" ht="12.75" customHeight="1">
      <c r="A36" s="258" t="s">
        <v>342</v>
      </c>
      <c r="B36" s="270"/>
      <c r="C36" s="295">
        <v>1167</v>
      </c>
      <c r="D36" s="295">
        <v>513</v>
      </c>
      <c r="E36" s="452">
        <v>654</v>
      </c>
      <c r="F36" s="295">
        <v>96</v>
      </c>
      <c r="G36" s="471">
        <f t="shared" si="2"/>
        <v>8.226221079691516</v>
      </c>
      <c r="H36" s="295">
        <v>42</v>
      </c>
      <c r="I36" s="452">
        <v>54</v>
      </c>
      <c r="J36" s="295">
        <v>73</v>
      </c>
      <c r="K36" s="471">
        <f t="shared" si="3"/>
        <v>6.2553556126820915</v>
      </c>
      <c r="L36" s="295">
        <v>37</v>
      </c>
      <c r="M36" s="295">
        <v>36</v>
      </c>
      <c r="N36" s="258" t="s">
        <v>342</v>
      </c>
      <c r="O36" s="270"/>
      <c r="P36" s="509">
        <v>198</v>
      </c>
      <c r="Q36" s="471">
        <f t="shared" si="4"/>
        <v>16.966580976863753</v>
      </c>
      <c r="R36" s="295">
        <v>90</v>
      </c>
      <c r="S36" s="452">
        <v>108</v>
      </c>
      <c r="T36" s="295">
        <v>200</v>
      </c>
      <c r="U36" s="471">
        <f t="shared" si="5"/>
        <v>17.13796058269066</v>
      </c>
      <c r="V36" s="295">
        <v>92</v>
      </c>
      <c r="W36" s="452">
        <v>108</v>
      </c>
      <c r="X36" s="295">
        <v>235</v>
      </c>
      <c r="Y36" s="471">
        <f t="shared" si="0"/>
        <v>20.137103684661525</v>
      </c>
      <c r="Z36" s="258" t="s">
        <v>342</v>
      </c>
      <c r="AA36" s="270"/>
      <c r="AB36" s="295">
        <v>102</v>
      </c>
      <c r="AC36" s="295">
        <v>133</v>
      </c>
      <c r="AD36" s="472">
        <v>325</v>
      </c>
      <c r="AE36" s="471">
        <f t="shared" si="1"/>
        <v>27.849185946872325</v>
      </c>
      <c r="AF36" s="295">
        <v>132</v>
      </c>
      <c r="AG36" s="295">
        <v>193</v>
      </c>
      <c r="AH36" s="472">
        <v>40</v>
      </c>
      <c r="AI36" s="471">
        <f t="shared" si="6"/>
        <v>3.4275921165381322</v>
      </c>
      <c r="AJ36" s="295">
        <v>18</v>
      </c>
      <c r="AK36" s="295">
        <v>22</v>
      </c>
    </row>
    <row r="37" spans="1:37" ht="12.75" customHeight="1">
      <c r="A37" s="258" t="s">
        <v>343</v>
      </c>
      <c r="B37" s="270"/>
      <c r="C37" s="295">
        <v>899</v>
      </c>
      <c r="D37" s="295">
        <v>380</v>
      </c>
      <c r="E37" s="452">
        <v>519</v>
      </c>
      <c r="F37" s="295">
        <v>77</v>
      </c>
      <c r="G37" s="484">
        <f t="shared" si="2"/>
        <v>8.565072302558399</v>
      </c>
      <c r="H37" s="295">
        <v>44</v>
      </c>
      <c r="I37" s="452">
        <v>33</v>
      </c>
      <c r="J37" s="295">
        <v>71</v>
      </c>
      <c r="K37" s="484">
        <f t="shared" si="3"/>
        <v>7.897664071190211</v>
      </c>
      <c r="L37" s="295">
        <v>32</v>
      </c>
      <c r="M37" s="295">
        <v>39</v>
      </c>
      <c r="N37" s="258" t="s">
        <v>343</v>
      </c>
      <c r="O37" s="270"/>
      <c r="P37" s="509">
        <v>165</v>
      </c>
      <c r="Q37" s="484">
        <f t="shared" si="4"/>
        <v>18.35372636262514</v>
      </c>
      <c r="R37" s="295">
        <v>61</v>
      </c>
      <c r="S37" s="452">
        <v>104</v>
      </c>
      <c r="T37" s="295">
        <v>120</v>
      </c>
      <c r="U37" s="484">
        <f t="shared" si="5"/>
        <v>13.348164627363737</v>
      </c>
      <c r="V37" s="295">
        <v>51</v>
      </c>
      <c r="W37" s="452">
        <v>69</v>
      </c>
      <c r="X37" s="295">
        <v>200</v>
      </c>
      <c r="Y37" s="484">
        <f t="shared" si="0"/>
        <v>22.246941045606228</v>
      </c>
      <c r="Z37" s="258" t="s">
        <v>343</v>
      </c>
      <c r="AA37" s="270"/>
      <c r="AB37" s="295">
        <v>85</v>
      </c>
      <c r="AC37" s="295">
        <v>115</v>
      </c>
      <c r="AD37" s="472">
        <v>219</v>
      </c>
      <c r="AE37" s="484">
        <f t="shared" si="1"/>
        <v>24.360400444938822</v>
      </c>
      <c r="AF37" s="295">
        <v>85</v>
      </c>
      <c r="AG37" s="295">
        <v>134</v>
      </c>
      <c r="AH37" s="472">
        <v>47</v>
      </c>
      <c r="AI37" s="484">
        <f t="shared" si="6"/>
        <v>5.228031145717464</v>
      </c>
      <c r="AJ37" s="295">
        <v>22</v>
      </c>
      <c r="AK37" s="295">
        <v>25</v>
      </c>
    </row>
    <row r="38" spans="1:37" ht="12.75" customHeight="1">
      <c r="A38" s="265" t="s">
        <v>344</v>
      </c>
      <c r="B38" s="266"/>
      <c r="C38" s="303">
        <v>627</v>
      </c>
      <c r="D38" s="303">
        <v>264</v>
      </c>
      <c r="E38" s="450">
        <v>363</v>
      </c>
      <c r="F38" s="303">
        <v>51</v>
      </c>
      <c r="G38" s="471">
        <f t="shared" si="2"/>
        <v>8.133971291866029</v>
      </c>
      <c r="H38" s="303">
        <v>23</v>
      </c>
      <c r="I38" s="450">
        <v>28</v>
      </c>
      <c r="J38" s="303">
        <v>42</v>
      </c>
      <c r="K38" s="471">
        <f t="shared" si="3"/>
        <v>6.698564593301436</v>
      </c>
      <c r="L38" s="303">
        <v>18</v>
      </c>
      <c r="M38" s="303">
        <v>24</v>
      </c>
      <c r="N38" s="265" t="s">
        <v>344</v>
      </c>
      <c r="O38" s="266"/>
      <c r="P38" s="508">
        <v>124</v>
      </c>
      <c r="Q38" s="471">
        <f t="shared" si="4"/>
        <v>19.776714513556616</v>
      </c>
      <c r="R38" s="303">
        <v>59</v>
      </c>
      <c r="S38" s="450">
        <v>65</v>
      </c>
      <c r="T38" s="303">
        <v>89</v>
      </c>
      <c r="U38" s="471">
        <f t="shared" si="5"/>
        <v>14.19457735247209</v>
      </c>
      <c r="V38" s="303">
        <v>39</v>
      </c>
      <c r="W38" s="450">
        <v>50</v>
      </c>
      <c r="X38" s="303">
        <v>147</v>
      </c>
      <c r="Y38" s="471">
        <f t="shared" si="0"/>
        <v>23.444976076555022</v>
      </c>
      <c r="Z38" s="265" t="s">
        <v>344</v>
      </c>
      <c r="AA38" s="266"/>
      <c r="AB38" s="303">
        <v>56</v>
      </c>
      <c r="AC38" s="303">
        <v>91</v>
      </c>
      <c r="AD38" s="485">
        <v>150</v>
      </c>
      <c r="AE38" s="471">
        <f t="shared" si="1"/>
        <v>23.923444976076556</v>
      </c>
      <c r="AF38" s="303">
        <v>58</v>
      </c>
      <c r="AG38" s="303">
        <v>92</v>
      </c>
      <c r="AH38" s="485">
        <v>24</v>
      </c>
      <c r="AI38" s="471">
        <f t="shared" si="6"/>
        <v>3.827751196172249</v>
      </c>
      <c r="AJ38" s="303">
        <v>11</v>
      </c>
      <c r="AK38" s="303">
        <v>13</v>
      </c>
    </row>
    <row r="39" spans="1:37" ht="12.75" customHeight="1">
      <c r="A39" s="258" t="s">
        <v>345</v>
      </c>
      <c r="B39" s="270"/>
      <c r="C39" s="295">
        <v>592</v>
      </c>
      <c r="D39" s="295">
        <v>259</v>
      </c>
      <c r="E39" s="452">
        <v>333</v>
      </c>
      <c r="F39" s="295">
        <v>49</v>
      </c>
      <c r="G39" s="471">
        <f t="shared" si="2"/>
        <v>8.277027027027026</v>
      </c>
      <c r="H39" s="295">
        <v>20</v>
      </c>
      <c r="I39" s="452">
        <v>29</v>
      </c>
      <c r="J39" s="295">
        <v>39</v>
      </c>
      <c r="K39" s="471">
        <f t="shared" si="3"/>
        <v>6.587837837837837</v>
      </c>
      <c r="L39" s="295">
        <v>20</v>
      </c>
      <c r="M39" s="295">
        <v>19</v>
      </c>
      <c r="N39" s="258" t="s">
        <v>345</v>
      </c>
      <c r="O39" s="270"/>
      <c r="P39" s="509">
        <v>105</v>
      </c>
      <c r="Q39" s="471">
        <f t="shared" si="4"/>
        <v>17.736486486486484</v>
      </c>
      <c r="R39" s="295">
        <v>48</v>
      </c>
      <c r="S39" s="452">
        <v>57</v>
      </c>
      <c r="T39" s="295">
        <v>96</v>
      </c>
      <c r="U39" s="471">
        <f t="shared" si="5"/>
        <v>16.216216216216218</v>
      </c>
      <c r="V39" s="295">
        <v>45</v>
      </c>
      <c r="W39" s="452">
        <v>51</v>
      </c>
      <c r="X39" s="295">
        <v>194</v>
      </c>
      <c r="Y39" s="471">
        <f aca="true" t="shared" si="7" ref="Y39:Y66">X39/C39*100</f>
        <v>32.77027027027027</v>
      </c>
      <c r="Z39" s="258" t="s">
        <v>345</v>
      </c>
      <c r="AA39" s="270"/>
      <c r="AB39" s="295">
        <v>87</v>
      </c>
      <c r="AC39" s="295">
        <v>107</v>
      </c>
      <c r="AD39" s="472">
        <v>98</v>
      </c>
      <c r="AE39" s="471">
        <f aca="true" t="shared" si="8" ref="AE39:AE66">AD39/C39*100</f>
        <v>16.554054054054053</v>
      </c>
      <c r="AF39" s="295">
        <v>34</v>
      </c>
      <c r="AG39" s="295">
        <v>64</v>
      </c>
      <c r="AH39" s="472">
        <v>11</v>
      </c>
      <c r="AI39" s="471">
        <f t="shared" si="6"/>
        <v>1.8581081081081081</v>
      </c>
      <c r="AJ39" s="295">
        <v>5</v>
      </c>
      <c r="AK39" s="295">
        <v>6</v>
      </c>
    </row>
    <row r="40" spans="1:37" ht="12.75" customHeight="1">
      <c r="A40" s="258" t="s">
        <v>346</v>
      </c>
      <c r="B40" s="270"/>
      <c r="C40" s="295">
        <v>1338</v>
      </c>
      <c r="D40" s="295">
        <v>583</v>
      </c>
      <c r="E40" s="452">
        <v>755</v>
      </c>
      <c r="F40" s="295">
        <v>100</v>
      </c>
      <c r="G40" s="471">
        <f t="shared" si="2"/>
        <v>7.473841554559043</v>
      </c>
      <c r="H40" s="295">
        <v>51</v>
      </c>
      <c r="I40" s="452">
        <v>49</v>
      </c>
      <c r="J40" s="295">
        <v>104</v>
      </c>
      <c r="K40" s="471">
        <f t="shared" si="3"/>
        <v>7.772795216741405</v>
      </c>
      <c r="L40" s="295">
        <v>52</v>
      </c>
      <c r="M40" s="295">
        <v>52</v>
      </c>
      <c r="N40" s="258" t="s">
        <v>346</v>
      </c>
      <c r="O40" s="270"/>
      <c r="P40" s="509">
        <v>311</v>
      </c>
      <c r="Q40" s="471">
        <f t="shared" si="4"/>
        <v>23.243647234678626</v>
      </c>
      <c r="R40" s="295">
        <v>134</v>
      </c>
      <c r="S40" s="452">
        <v>177</v>
      </c>
      <c r="T40" s="295">
        <v>173</v>
      </c>
      <c r="U40" s="471">
        <f t="shared" si="5"/>
        <v>12.929745889387146</v>
      </c>
      <c r="V40" s="295">
        <v>81</v>
      </c>
      <c r="W40" s="452">
        <v>92</v>
      </c>
      <c r="X40" s="295">
        <v>276</v>
      </c>
      <c r="Y40" s="471">
        <f t="shared" si="7"/>
        <v>20.62780269058296</v>
      </c>
      <c r="Z40" s="258" t="s">
        <v>346</v>
      </c>
      <c r="AA40" s="270"/>
      <c r="AB40" s="295">
        <v>114</v>
      </c>
      <c r="AC40" s="295">
        <v>162</v>
      </c>
      <c r="AD40" s="472">
        <v>332</v>
      </c>
      <c r="AE40" s="471">
        <f t="shared" si="8"/>
        <v>24.813153961136024</v>
      </c>
      <c r="AF40" s="295">
        <v>137</v>
      </c>
      <c r="AG40" s="295">
        <v>195</v>
      </c>
      <c r="AH40" s="472">
        <v>42</v>
      </c>
      <c r="AI40" s="471">
        <f t="shared" si="6"/>
        <v>3.1390134529147984</v>
      </c>
      <c r="AJ40" s="295">
        <v>14</v>
      </c>
      <c r="AK40" s="295">
        <v>28</v>
      </c>
    </row>
    <row r="41" spans="1:37" ht="12.75" customHeight="1">
      <c r="A41" s="258" t="s">
        <v>347</v>
      </c>
      <c r="B41" s="270"/>
      <c r="C41" s="295">
        <v>1190</v>
      </c>
      <c r="D41" s="295">
        <v>545</v>
      </c>
      <c r="E41" s="452">
        <v>645</v>
      </c>
      <c r="F41" s="295">
        <v>131</v>
      </c>
      <c r="G41" s="471">
        <f t="shared" si="2"/>
        <v>11.008403361344538</v>
      </c>
      <c r="H41" s="295">
        <v>77</v>
      </c>
      <c r="I41" s="452">
        <v>54</v>
      </c>
      <c r="J41" s="295">
        <v>98</v>
      </c>
      <c r="K41" s="471">
        <f t="shared" si="3"/>
        <v>8.235294117647058</v>
      </c>
      <c r="L41" s="295">
        <v>47</v>
      </c>
      <c r="M41" s="295">
        <v>51</v>
      </c>
      <c r="N41" s="258" t="s">
        <v>347</v>
      </c>
      <c r="O41" s="270"/>
      <c r="P41" s="509">
        <v>235</v>
      </c>
      <c r="Q41" s="471">
        <f t="shared" si="4"/>
        <v>19.747899159663866</v>
      </c>
      <c r="R41" s="295">
        <v>106</v>
      </c>
      <c r="S41" s="452">
        <v>129</v>
      </c>
      <c r="T41" s="295">
        <v>165</v>
      </c>
      <c r="U41" s="471">
        <f t="shared" si="5"/>
        <v>13.865546218487395</v>
      </c>
      <c r="V41" s="295">
        <v>79</v>
      </c>
      <c r="W41" s="452">
        <v>86</v>
      </c>
      <c r="X41" s="295">
        <v>288</v>
      </c>
      <c r="Y41" s="471">
        <f t="shared" si="7"/>
        <v>24.201680672268907</v>
      </c>
      <c r="Z41" s="258" t="s">
        <v>347</v>
      </c>
      <c r="AA41" s="270"/>
      <c r="AB41" s="295">
        <v>125</v>
      </c>
      <c r="AC41" s="295">
        <v>163</v>
      </c>
      <c r="AD41" s="472">
        <v>248</v>
      </c>
      <c r="AE41" s="471">
        <f t="shared" si="8"/>
        <v>20.840336134453782</v>
      </c>
      <c r="AF41" s="295">
        <v>101</v>
      </c>
      <c r="AG41" s="295">
        <v>147</v>
      </c>
      <c r="AH41" s="472">
        <v>25</v>
      </c>
      <c r="AI41" s="471">
        <f t="shared" si="6"/>
        <v>2.100840336134454</v>
      </c>
      <c r="AJ41" s="295">
        <v>10</v>
      </c>
      <c r="AK41" s="295">
        <v>15</v>
      </c>
    </row>
    <row r="42" spans="1:37" ht="12.75" customHeight="1">
      <c r="A42" s="273" t="s">
        <v>348</v>
      </c>
      <c r="B42" s="274"/>
      <c r="C42" s="291">
        <v>459</v>
      </c>
      <c r="D42" s="291">
        <v>202</v>
      </c>
      <c r="E42" s="344">
        <v>257</v>
      </c>
      <c r="F42" s="291">
        <v>35</v>
      </c>
      <c r="G42" s="484">
        <f t="shared" si="2"/>
        <v>7.625272331154684</v>
      </c>
      <c r="H42" s="291">
        <v>23</v>
      </c>
      <c r="I42" s="344">
        <v>12</v>
      </c>
      <c r="J42" s="291">
        <v>33</v>
      </c>
      <c r="K42" s="484">
        <f t="shared" si="3"/>
        <v>7.18954248366013</v>
      </c>
      <c r="L42" s="291">
        <v>15</v>
      </c>
      <c r="M42" s="291">
        <v>18</v>
      </c>
      <c r="N42" s="273" t="s">
        <v>348</v>
      </c>
      <c r="O42" s="274"/>
      <c r="P42" s="510">
        <v>111</v>
      </c>
      <c r="Q42" s="484">
        <f t="shared" si="4"/>
        <v>24.18300653594771</v>
      </c>
      <c r="R42" s="291">
        <v>44</v>
      </c>
      <c r="S42" s="344">
        <v>67</v>
      </c>
      <c r="T42" s="291">
        <v>74</v>
      </c>
      <c r="U42" s="484">
        <f t="shared" si="5"/>
        <v>16.122004357298476</v>
      </c>
      <c r="V42" s="291">
        <v>35</v>
      </c>
      <c r="W42" s="344">
        <v>39</v>
      </c>
      <c r="X42" s="291">
        <v>68</v>
      </c>
      <c r="Y42" s="484">
        <f t="shared" si="7"/>
        <v>14.814814814814813</v>
      </c>
      <c r="Z42" s="273" t="s">
        <v>348</v>
      </c>
      <c r="AA42" s="274"/>
      <c r="AB42" s="291">
        <v>31</v>
      </c>
      <c r="AC42" s="291">
        <v>37</v>
      </c>
      <c r="AD42" s="347">
        <v>125</v>
      </c>
      <c r="AE42" s="484">
        <f t="shared" si="8"/>
        <v>27.233115468409586</v>
      </c>
      <c r="AF42" s="291">
        <v>50</v>
      </c>
      <c r="AG42" s="291">
        <v>75</v>
      </c>
      <c r="AH42" s="347">
        <v>13</v>
      </c>
      <c r="AI42" s="484">
        <f t="shared" si="6"/>
        <v>2.832244008714597</v>
      </c>
      <c r="AJ42" s="291">
        <v>4</v>
      </c>
      <c r="AK42" s="291">
        <v>9</v>
      </c>
    </row>
    <row r="43" spans="1:37" ht="12.75" customHeight="1">
      <c r="A43" s="258" t="s">
        <v>349</v>
      </c>
      <c r="B43" s="270"/>
      <c r="C43" s="295">
        <v>3409</v>
      </c>
      <c r="D43" s="295">
        <v>1571</v>
      </c>
      <c r="E43" s="452">
        <v>1838</v>
      </c>
      <c r="F43" s="295">
        <v>287</v>
      </c>
      <c r="G43" s="471">
        <f t="shared" si="2"/>
        <v>8.41889117043121</v>
      </c>
      <c r="H43" s="295">
        <v>144</v>
      </c>
      <c r="I43" s="452">
        <v>143</v>
      </c>
      <c r="J43" s="295">
        <v>182</v>
      </c>
      <c r="K43" s="471">
        <f t="shared" si="3"/>
        <v>5.338809034907597</v>
      </c>
      <c r="L43" s="295">
        <v>95</v>
      </c>
      <c r="M43" s="295">
        <v>87</v>
      </c>
      <c r="N43" s="258" t="s">
        <v>349</v>
      </c>
      <c r="O43" s="270"/>
      <c r="P43" s="509">
        <v>476</v>
      </c>
      <c r="Q43" s="471">
        <f t="shared" si="4"/>
        <v>13.963039014373715</v>
      </c>
      <c r="R43" s="295">
        <v>231</v>
      </c>
      <c r="S43" s="452">
        <v>245</v>
      </c>
      <c r="T43" s="295">
        <v>424</v>
      </c>
      <c r="U43" s="471">
        <f t="shared" si="5"/>
        <v>12.437665004400117</v>
      </c>
      <c r="V43" s="295">
        <v>197</v>
      </c>
      <c r="W43" s="452">
        <v>227</v>
      </c>
      <c r="X43" s="295">
        <v>913</v>
      </c>
      <c r="Y43" s="471">
        <f t="shared" si="7"/>
        <v>26.782047521267234</v>
      </c>
      <c r="Z43" s="258" t="s">
        <v>349</v>
      </c>
      <c r="AA43" s="270"/>
      <c r="AB43" s="295">
        <v>416</v>
      </c>
      <c r="AC43" s="295">
        <v>497</v>
      </c>
      <c r="AD43" s="472">
        <v>1073</v>
      </c>
      <c r="AE43" s="471">
        <f t="shared" si="8"/>
        <v>31.475506013493693</v>
      </c>
      <c r="AF43" s="295">
        <v>464</v>
      </c>
      <c r="AG43" s="295">
        <v>609</v>
      </c>
      <c r="AH43" s="472">
        <v>54</v>
      </c>
      <c r="AI43" s="471">
        <f t="shared" si="6"/>
        <v>1.58404224112643</v>
      </c>
      <c r="AJ43" s="295">
        <v>24</v>
      </c>
      <c r="AK43" s="295">
        <v>30</v>
      </c>
    </row>
    <row r="44" spans="1:37" ht="12.75" customHeight="1">
      <c r="A44" s="258" t="s">
        <v>350</v>
      </c>
      <c r="B44" s="270"/>
      <c r="C44" s="295">
        <v>557</v>
      </c>
      <c r="D44" s="295">
        <v>245</v>
      </c>
      <c r="E44" s="452">
        <v>312</v>
      </c>
      <c r="F44" s="295">
        <v>45</v>
      </c>
      <c r="G44" s="471">
        <f t="shared" si="2"/>
        <v>8.07899461400359</v>
      </c>
      <c r="H44" s="295">
        <v>26</v>
      </c>
      <c r="I44" s="452">
        <v>19</v>
      </c>
      <c r="J44" s="295">
        <v>13</v>
      </c>
      <c r="K44" s="471">
        <f t="shared" si="3"/>
        <v>2.333931777378815</v>
      </c>
      <c r="L44" s="295">
        <v>6</v>
      </c>
      <c r="M44" s="295">
        <v>7</v>
      </c>
      <c r="N44" s="258" t="s">
        <v>350</v>
      </c>
      <c r="O44" s="270"/>
      <c r="P44" s="509">
        <v>79</v>
      </c>
      <c r="Q44" s="471">
        <f t="shared" si="4"/>
        <v>14.183123877917414</v>
      </c>
      <c r="R44" s="295">
        <v>34</v>
      </c>
      <c r="S44" s="452">
        <v>45</v>
      </c>
      <c r="T44" s="295">
        <v>82</v>
      </c>
      <c r="U44" s="471">
        <f t="shared" si="5"/>
        <v>14.721723518850988</v>
      </c>
      <c r="V44" s="295">
        <v>34</v>
      </c>
      <c r="W44" s="452">
        <v>48</v>
      </c>
      <c r="X44" s="295">
        <v>130</v>
      </c>
      <c r="Y44" s="471">
        <f t="shared" si="7"/>
        <v>23.339317773788153</v>
      </c>
      <c r="Z44" s="258" t="s">
        <v>350</v>
      </c>
      <c r="AA44" s="270"/>
      <c r="AB44" s="295">
        <v>59</v>
      </c>
      <c r="AC44" s="295">
        <v>71</v>
      </c>
      <c r="AD44" s="472">
        <v>204</v>
      </c>
      <c r="AE44" s="471">
        <f t="shared" si="8"/>
        <v>36.62477558348294</v>
      </c>
      <c r="AF44" s="295">
        <v>85</v>
      </c>
      <c r="AG44" s="295">
        <v>119</v>
      </c>
      <c r="AH44" s="472">
        <v>4</v>
      </c>
      <c r="AI44" s="471">
        <f t="shared" si="6"/>
        <v>0.718132854578097</v>
      </c>
      <c r="AJ44" s="295">
        <v>1</v>
      </c>
      <c r="AK44" s="295">
        <v>3</v>
      </c>
    </row>
    <row r="45" spans="1:37" ht="12.75" customHeight="1">
      <c r="A45" s="258" t="s">
        <v>351</v>
      </c>
      <c r="B45" s="270"/>
      <c r="C45" s="295">
        <v>602</v>
      </c>
      <c r="D45" s="295">
        <v>266</v>
      </c>
      <c r="E45" s="452">
        <v>336</v>
      </c>
      <c r="F45" s="295">
        <v>37</v>
      </c>
      <c r="G45" s="471">
        <f t="shared" si="2"/>
        <v>6.146179401993355</v>
      </c>
      <c r="H45" s="295">
        <v>21</v>
      </c>
      <c r="I45" s="452">
        <v>16</v>
      </c>
      <c r="J45" s="295">
        <v>31</v>
      </c>
      <c r="K45" s="471">
        <f t="shared" si="3"/>
        <v>5.149501661129568</v>
      </c>
      <c r="L45" s="295">
        <v>19</v>
      </c>
      <c r="M45" s="295">
        <v>12</v>
      </c>
      <c r="N45" s="258" t="s">
        <v>351</v>
      </c>
      <c r="O45" s="270"/>
      <c r="P45" s="509">
        <v>99</v>
      </c>
      <c r="Q45" s="471">
        <f aca="true" t="shared" si="9" ref="Q45:Q66">P45/C45*100</f>
        <v>16.44518272425249</v>
      </c>
      <c r="R45" s="295">
        <v>47</v>
      </c>
      <c r="S45" s="452">
        <v>52</v>
      </c>
      <c r="T45" s="295">
        <v>85</v>
      </c>
      <c r="U45" s="471">
        <f aca="true" t="shared" si="10" ref="U45:U66">T45/C45*100</f>
        <v>14.119601328903656</v>
      </c>
      <c r="V45" s="295">
        <v>35</v>
      </c>
      <c r="W45" s="452">
        <v>50</v>
      </c>
      <c r="X45" s="295">
        <v>110</v>
      </c>
      <c r="Y45" s="471">
        <f t="shared" si="7"/>
        <v>18.272425249169437</v>
      </c>
      <c r="Z45" s="258" t="s">
        <v>351</v>
      </c>
      <c r="AA45" s="270"/>
      <c r="AB45" s="295">
        <v>45</v>
      </c>
      <c r="AC45" s="295">
        <v>65</v>
      </c>
      <c r="AD45" s="472">
        <v>217</v>
      </c>
      <c r="AE45" s="471">
        <f t="shared" si="8"/>
        <v>36.04651162790697</v>
      </c>
      <c r="AF45" s="295">
        <v>88</v>
      </c>
      <c r="AG45" s="295">
        <v>129</v>
      </c>
      <c r="AH45" s="472">
        <v>23</v>
      </c>
      <c r="AI45" s="471">
        <f aca="true" t="shared" si="11" ref="AI45:AI66">AH45/C45*100</f>
        <v>3.820598006644518</v>
      </c>
      <c r="AJ45" s="295">
        <v>11</v>
      </c>
      <c r="AK45" s="295">
        <v>12</v>
      </c>
    </row>
    <row r="46" spans="1:37" ht="12.75" customHeight="1">
      <c r="A46" s="258" t="s">
        <v>352</v>
      </c>
      <c r="B46" s="270"/>
      <c r="C46" s="295">
        <v>839</v>
      </c>
      <c r="D46" s="295">
        <v>406</v>
      </c>
      <c r="E46" s="452">
        <v>433</v>
      </c>
      <c r="F46" s="295">
        <v>117</v>
      </c>
      <c r="G46" s="471">
        <f t="shared" si="2"/>
        <v>13.945172824791419</v>
      </c>
      <c r="H46" s="295">
        <v>69</v>
      </c>
      <c r="I46" s="452">
        <v>48</v>
      </c>
      <c r="J46" s="295">
        <v>32</v>
      </c>
      <c r="K46" s="471">
        <f t="shared" si="3"/>
        <v>3.814064362336114</v>
      </c>
      <c r="L46" s="295">
        <v>16</v>
      </c>
      <c r="M46" s="295">
        <v>16</v>
      </c>
      <c r="N46" s="258" t="s">
        <v>352</v>
      </c>
      <c r="O46" s="270"/>
      <c r="P46" s="509">
        <v>131</v>
      </c>
      <c r="Q46" s="471">
        <f t="shared" si="9"/>
        <v>15.613825983313468</v>
      </c>
      <c r="R46" s="295">
        <v>65</v>
      </c>
      <c r="S46" s="452">
        <v>66</v>
      </c>
      <c r="T46" s="295">
        <v>103</v>
      </c>
      <c r="U46" s="471">
        <f t="shared" si="10"/>
        <v>12.276519666269369</v>
      </c>
      <c r="V46" s="295">
        <v>45</v>
      </c>
      <c r="W46" s="452">
        <v>58</v>
      </c>
      <c r="X46" s="295">
        <v>194</v>
      </c>
      <c r="Y46" s="471">
        <f t="shared" si="7"/>
        <v>23.12276519666269</v>
      </c>
      <c r="Z46" s="258" t="s">
        <v>352</v>
      </c>
      <c r="AA46" s="270"/>
      <c r="AB46" s="295">
        <v>102</v>
      </c>
      <c r="AC46" s="295">
        <v>92</v>
      </c>
      <c r="AD46" s="472">
        <v>252</v>
      </c>
      <c r="AE46" s="471">
        <f t="shared" si="8"/>
        <v>30.0357568533969</v>
      </c>
      <c r="AF46" s="295">
        <v>105</v>
      </c>
      <c r="AG46" s="295">
        <v>147</v>
      </c>
      <c r="AH46" s="472">
        <v>10</v>
      </c>
      <c r="AI46" s="471">
        <f t="shared" si="11"/>
        <v>1.1918951132300357</v>
      </c>
      <c r="AJ46" s="295">
        <v>4</v>
      </c>
      <c r="AK46" s="295">
        <v>6</v>
      </c>
    </row>
    <row r="47" spans="1:37" ht="12.75" customHeight="1">
      <c r="A47" s="258" t="s">
        <v>353</v>
      </c>
      <c r="B47" s="270"/>
      <c r="C47" s="295">
        <v>883</v>
      </c>
      <c r="D47" s="295">
        <v>393</v>
      </c>
      <c r="E47" s="452">
        <v>490</v>
      </c>
      <c r="F47" s="295">
        <v>81</v>
      </c>
      <c r="G47" s="484">
        <f t="shared" si="2"/>
        <v>9.173272933182334</v>
      </c>
      <c r="H47" s="295">
        <v>42</v>
      </c>
      <c r="I47" s="452">
        <v>39</v>
      </c>
      <c r="J47" s="295">
        <v>53</v>
      </c>
      <c r="K47" s="484">
        <f t="shared" si="3"/>
        <v>6.0022650056625135</v>
      </c>
      <c r="L47" s="295">
        <v>25</v>
      </c>
      <c r="M47" s="295">
        <v>28</v>
      </c>
      <c r="N47" s="258" t="s">
        <v>353</v>
      </c>
      <c r="O47" s="270"/>
      <c r="P47" s="509">
        <v>151</v>
      </c>
      <c r="Q47" s="484">
        <f t="shared" si="9"/>
        <v>17.10079275198188</v>
      </c>
      <c r="R47" s="295">
        <v>71</v>
      </c>
      <c r="S47" s="452">
        <v>80</v>
      </c>
      <c r="T47" s="295">
        <v>148</v>
      </c>
      <c r="U47" s="484">
        <f t="shared" si="10"/>
        <v>16.761041902604756</v>
      </c>
      <c r="V47" s="295">
        <v>62</v>
      </c>
      <c r="W47" s="452">
        <v>86</v>
      </c>
      <c r="X47" s="295">
        <v>147</v>
      </c>
      <c r="Y47" s="484">
        <f t="shared" si="7"/>
        <v>16.64779161947905</v>
      </c>
      <c r="Z47" s="258" t="s">
        <v>353</v>
      </c>
      <c r="AA47" s="270"/>
      <c r="AB47" s="295">
        <v>67</v>
      </c>
      <c r="AC47" s="295">
        <v>80</v>
      </c>
      <c r="AD47" s="472">
        <v>258</v>
      </c>
      <c r="AE47" s="484">
        <f t="shared" si="8"/>
        <v>29.218573046432617</v>
      </c>
      <c r="AF47" s="295">
        <v>105</v>
      </c>
      <c r="AG47" s="295">
        <v>153</v>
      </c>
      <c r="AH47" s="472">
        <v>45</v>
      </c>
      <c r="AI47" s="484">
        <f t="shared" si="11"/>
        <v>5.096262740656852</v>
      </c>
      <c r="AJ47" s="295">
        <v>21</v>
      </c>
      <c r="AK47" s="295">
        <v>24</v>
      </c>
    </row>
    <row r="48" spans="1:37" ht="12.75" customHeight="1">
      <c r="A48" s="265" t="s">
        <v>354</v>
      </c>
      <c r="B48" s="266"/>
      <c r="C48" s="303">
        <v>1032</v>
      </c>
      <c r="D48" s="303">
        <v>490</v>
      </c>
      <c r="E48" s="450">
        <v>542</v>
      </c>
      <c r="F48" s="303">
        <v>104</v>
      </c>
      <c r="G48" s="471">
        <f t="shared" si="2"/>
        <v>10.077519379844961</v>
      </c>
      <c r="H48" s="303">
        <v>64</v>
      </c>
      <c r="I48" s="450">
        <v>40</v>
      </c>
      <c r="J48" s="303">
        <v>44</v>
      </c>
      <c r="K48" s="471">
        <f t="shared" si="3"/>
        <v>4.263565891472868</v>
      </c>
      <c r="L48" s="303">
        <v>24</v>
      </c>
      <c r="M48" s="303">
        <v>20</v>
      </c>
      <c r="N48" s="265" t="s">
        <v>354</v>
      </c>
      <c r="O48" s="266"/>
      <c r="P48" s="508">
        <v>199</v>
      </c>
      <c r="Q48" s="471">
        <f t="shared" si="9"/>
        <v>19.282945736434108</v>
      </c>
      <c r="R48" s="303">
        <v>94</v>
      </c>
      <c r="S48" s="450">
        <v>105</v>
      </c>
      <c r="T48" s="303">
        <v>126</v>
      </c>
      <c r="U48" s="471">
        <f t="shared" si="10"/>
        <v>12.209302325581394</v>
      </c>
      <c r="V48" s="303">
        <v>58</v>
      </c>
      <c r="W48" s="450">
        <v>68</v>
      </c>
      <c r="X48" s="303">
        <v>204</v>
      </c>
      <c r="Y48" s="471">
        <f t="shared" si="7"/>
        <v>19.767441860465116</v>
      </c>
      <c r="Z48" s="265" t="s">
        <v>354</v>
      </c>
      <c r="AA48" s="266"/>
      <c r="AB48" s="303">
        <v>98</v>
      </c>
      <c r="AC48" s="303">
        <v>106</v>
      </c>
      <c r="AD48" s="485">
        <v>326</v>
      </c>
      <c r="AE48" s="471">
        <f t="shared" si="8"/>
        <v>31.589147286821706</v>
      </c>
      <c r="AF48" s="303">
        <v>139</v>
      </c>
      <c r="AG48" s="303">
        <v>187</v>
      </c>
      <c r="AH48" s="485">
        <v>29</v>
      </c>
      <c r="AI48" s="471">
        <f t="shared" si="11"/>
        <v>2.810077519379845</v>
      </c>
      <c r="AJ48" s="303">
        <v>13</v>
      </c>
      <c r="AK48" s="303">
        <v>16</v>
      </c>
    </row>
    <row r="49" spans="1:37" ht="12.75" customHeight="1">
      <c r="A49" s="258" t="s">
        <v>355</v>
      </c>
      <c r="B49" s="270"/>
      <c r="C49" s="295">
        <v>646</v>
      </c>
      <c r="D49" s="295">
        <v>302</v>
      </c>
      <c r="E49" s="452">
        <v>344</v>
      </c>
      <c r="F49" s="295">
        <v>59</v>
      </c>
      <c r="G49" s="471">
        <f t="shared" si="2"/>
        <v>9.13312693498452</v>
      </c>
      <c r="H49" s="295">
        <v>34</v>
      </c>
      <c r="I49" s="452">
        <v>25</v>
      </c>
      <c r="J49" s="295">
        <v>47</v>
      </c>
      <c r="K49" s="471">
        <f t="shared" si="3"/>
        <v>7.275541795665634</v>
      </c>
      <c r="L49" s="295">
        <v>28</v>
      </c>
      <c r="M49" s="295">
        <v>19</v>
      </c>
      <c r="N49" s="258" t="s">
        <v>355</v>
      </c>
      <c r="O49" s="270"/>
      <c r="P49" s="509">
        <v>133</v>
      </c>
      <c r="Q49" s="471">
        <f t="shared" si="9"/>
        <v>20.588235294117645</v>
      </c>
      <c r="R49" s="295">
        <v>70</v>
      </c>
      <c r="S49" s="452">
        <v>63</v>
      </c>
      <c r="T49" s="295">
        <v>80</v>
      </c>
      <c r="U49" s="471">
        <f t="shared" si="10"/>
        <v>12.38390092879257</v>
      </c>
      <c r="V49" s="295">
        <v>35</v>
      </c>
      <c r="W49" s="452">
        <v>45</v>
      </c>
      <c r="X49" s="295">
        <v>101</v>
      </c>
      <c r="Y49" s="471">
        <f t="shared" si="7"/>
        <v>15.634674922600619</v>
      </c>
      <c r="Z49" s="258" t="s">
        <v>355</v>
      </c>
      <c r="AA49" s="270"/>
      <c r="AB49" s="295">
        <v>42</v>
      </c>
      <c r="AC49" s="295">
        <v>59</v>
      </c>
      <c r="AD49" s="472">
        <v>206</v>
      </c>
      <c r="AE49" s="471">
        <f t="shared" si="8"/>
        <v>31.88854489164087</v>
      </c>
      <c r="AF49" s="295">
        <v>84</v>
      </c>
      <c r="AG49" s="295">
        <v>122</v>
      </c>
      <c r="AH49" s="472">
        <v>20</v>
      </c>
      <c r="AI49" s="471">
        <f t="shared" si="11"/>
        <v>3.0959752321981426</v>
      </c>
      <c r="AJ49" s="295">
        <v>9</v>
      </c>
      <c r="AK49" s="295">
        <v>11</v>
      </c>
    </row>
    <row r="50" spans="1:37" ht="12.75" customHeight="1">
      <c r="A50" s="258" t="s">
        <v>356</v>
      </c>
      <c r="B50" s="270"/>
      <c r="C50" s="295">
        <v>3799</v>
      </c>
      <c r="D50" s="295">
        <v>1759</v>
      </c>
      <c r="E50" s="452">
        <v>2040</v>
      </c>
      <c r="F50" s="295">
        <v>343</v>
      </c>
      <c r="G50" s="471">
        <f t="shared" si="2"/>
        <v>9.028691760989734</v>
      </c>
      <c r="H50" s="295">
        <v>173</v>
      </c>
      <c r="I50" s="452">
        <v>170</v>
      </c>
      <c r="J50" s="295">
        <v>152</v>
      </c>
      <c r="K50" s="471">
        <f t="shared" si="3"/>
        <v>4.001052908660173</v>
      </c>
      <c r="L50" s="295">
        <v>73</v>
      </c>
      <c r="M50" s="295">
        <v>79</v>
      </c>
      <c r="N50" s="258" t="s">
        <v>356</v>
      </c>
      <c r="O50" s="270"/>
      <c r="P50" s="509">
        <v>636</v>
      </c>
      <c r="Q50" s="471">
        <f t="shared" si="9"/>
        <v>16.741247696762308</v>
      </c>
      <c r="R50" s="295">
        <v>318</v>
      </c>
      <c r="S50" s="452">
        <v>318</v>
      </c>
      <c r="T50" s="295">
        <v>669</v>
      </c>
      <c r="U50" s="471">
        <f t="shared" si="10"/>
        <v>17.609897341405635</v>
      </c>
      <c r="V50" s="295">
        <v>319</v>
      </c>
      <c r="W50" s="452">
        <v>350</v>
      </c>
      <c r="X50" s="295">
        <v>942</v>
      </c>
      <c r="Y50" s="471">
        <f t="shared" si="7"/>
        <v>24.79599894709134</v>
      </c>
      <c r="Z50" s="258" t="s">
        <v>356</v>
      </c>
      <c r="AA50" s="270"/>
      <c r="AB50" s="295">
        <v>428</v>
      </c>
      <c r="AC50" s="295">
        <v>514</v>
      </c>
      <c r="AD50" s="472">
        <v>1020</v>
      </c>
      <c r="AE50" s="471">
        <f t="shared" si="8"/>
        <v>26.849170834430115</v>
      </c>
      <c r="AF50" s="295">
        <v>426</v>
      </c>
      <c r="AG50" s="295">
        <v>594</v>
      </c>
      <c r="AH50" s="472">
        <v>37</v>
      </c>
      <c r="AI50" s="471">
        <f t="shared" si="11"/>
        <v>0.9739405106607002</v>
      </c>
      <c r="AJ50" s="295">
        <v>22</v>
      </c>
      <c r="AK50" s="295">
        <v>15</v>
      </c>
    </row>
    <row r="51" spans="1:37" ht="12.75" customHeight="1">
      <c r="A51" s="258" t="s">
        <v>357</v>
      </c>
      <c r="B51" s="270"/>
      <c r="C51" s="295">
        <v>2516</v>
      </c>
      <c r="D51" s="295">
        <v>1121</v>
      </c>
      <c r="E51" s="452">
        <v>1395</v>
      </c>
      <c r="F51" s="295">
        <v>233</v>
      </c>
      <c r="G51" s="471">
        <f t="shared" si="2"/>
        <v>9.26073131955485</v>
      </c>
      <c r="H51" s="295">
        <v>110</v>
      </c>
      <c r="I51" s="452">
        <v>123</v>
      </c>
      <c r="J51" s="295">
        <v>134</v>
      </c>
      <c r="K51" s="471">
        <f t="shared" si="3"/>
        <v>5.325914149443562</v>
      </c>
      <c r="L51" s="295">
        <v>43</v>
      </c>
      <c r="M51" s="295">
        <v>91</v>
      </c>
      <c r="N51" s="258" t="s">
        <v>357</v>
      </c>
      <c r="O51" s="270"/>
      <c r="P51" s="509">
        <v>546</v>
      </c>
      <c r="Q51" s="471">
        <f t="shared" si="9"/>
        <v>21.701112877583466</v>
      </c>
      <c r="R51" s="295">
        <v>248</v>
      </c>
      <c r="S51" s="452">
        <v>298</v>
      </c>
      <c r="T51" s="295">
        <v>379</v>
      </c>
      <c r="U51" s="471">
        <f t="shared" si="10"/>
        <v>15.063593004769476</v>
      </c>
      <c r="V51" s="295">
        <v>166</v>
      </c>
      <c r="W51" s="452">
        <v>213</v>
      </c>
      <c r="X51" s="295">
        <v>725</v>
      </c>
      <c r="Y51" s="471">
        <f t="shared" si="7"/>
        <v>28.815580286168522</v>
      </c>
      <c r="Z51" s="258" t="s">
        <v>357</v>
      </c>
      <c r="AA51" s="270"/>
      <c r="AB51" s="295">
        <v>342</v>
      </c>
      <c r="AC51" s="295">
        <v>383</v>
      </c>
      <c r="AD51" s="472">
        <v>462</v>
      </c>
      <c r="AE51" s="471">
        <f t="shared" si="8"/>
        <v>18.36248012718601</v>
      </c>
      <c r="AF51" s="295">
        <v>197</v>
      </c>
      <c r="AG51" s="295">
        <v>265</v>
      </c>
      <c r="AH51" s="472">
        <v>37</v>
      </c>
      <c r="AI51" s="471">
        <f t="shared" si="11"/>
        <v>1.4705882352941175</v>
      </c>
      <c r="AJ51" s="295">
        <v>15</v>
      </c>
      <c r="AK51" s="295">
        <v>22</v>
      </c>
    </row>
    <row r="52" spans="1:37" ht="12.75" customHeight="1">
      <c r="A52" s="273" t="s">
        <v>358</v>
      </c>
      <c r="B52" s="274"/>
      <c r="C52" s="291">
        <v>2131</v>
      </c>
      <c r="D52" s="291">
        <v>1000</v>
      </c>
      <c r="E52" s="344">
        <v>1131</v>
      </c>
      <c r="F52" s="291">
        <v>182</v>
      </c>
      <c r="G52" s="484">
        <f t="shared" si="2"/>
        <v>8.540591271703425</v>
      </c>
      <c r="H52" s="291">
        <v>88</v>
      </c>
      <c r="I52" s="344">
        <v>94</v>
      </c>
      <c r="J52" s="291">
        <v>175</v>
      </c>
      <c r="K52" s="484">
        <f t="shared" si="3"/>
        <v>8.212106992022525</v>
      </c>
      <c r="L52" s="291">
        <v>100</v>
      </c>
      <c r="M52" s="291">
        <v>75</v>
      </c>
      <c r="N52" s="273" t="s">
        <v>358</v>
      </c>
      <c r="O52" s="274"/>
      <c r="P52" s="510">
        <v>408</v>
      </c>
      <c r="Q52" s="484">
        <f t="shared" si="9"/>
        <v>19.14594087282966</v>
      </c>
      <c r="R52" s="291">
        <v>199</v>
      </c>
      <c r="S52" s="344">
        <v>209</v>
      </c>
      <c r="T52" s="291">
        <v>381</v>
      </c>
      <c r="U52" s="484">
        <f t="shared" si="10"/>
        <v>17.878930079774754</v>
      </c>
      <c r="V52" s="291">
        <v>180</v>
      </c>
      <c r="W52" s="344">
        <v>201</v>
      </c>
      <c r="X52" s="291">
        <v>381</v>
      </c>
      <c r="Y52" s="484">
        <f t="shared" si="7"/>
        <v>17.878930079774754</v>
      </c>
      <c r="Z52" s="273" t="s">
        <v>358</v>
      </c>
      <c r="AA52" s="274"/>
      <c r="AB52" s="291">
        <v>175</v>
      </c>
      <c r="AC52" s="291">
        <v>206</v>
      </c>
      <c r="AD52" s="347">
        <v>568</v>
      </c>
      <c r="AE52" s="484">
        <f t="shared" si="8"/>
        <v>26.65415297982168</v>
      </c>
      <c r="AF52" s="291">
        <v>244</v>
      </c>
      <c r="AG52" s="291">
        <v>324</v>
      </c>
      <c r="AH52" s="347">
        <v>36</v>
      </c>
      <c r="AI52" s="484">
        <f t="shared" si="11"/>
        <v>1.6893477240732049</v>
      </c>
      <c r="AJ52" s="291">
        <v>14</v>
      </c>
      <c r="AK52" s="291">
        <v>22</v>
      </c>
    </row>
    <row r="53" spans="1:37" ht="12.75" customHeight="1">
      <c r="A53" s="258" t="s">
        <v>359</v>
      </c>
      <c r="B53" s="270"/>
      <c r="C53" s="295">
        <v>2656</v>
      </c>
      <c r="D53" s="295">
        <v>1276</v>
      </c>
      <c r="E53" s="452">
        <v>1380</v>
      </c>
      <c r="F53" s="295">
        <v>270</v>
      </c>
      <c r="G53" s="471">
        <f t="shared" si="2"/>
        <v>10.16566265060241</v>
      </c>
      <c r="H53" s="295">
        <v>148</v>
      </c>
      <c r="I53" s="452">
        <v>122</v>
      </c>
      <c r="J53" s="295">
        <v>155</v>
      </c>
      <c r="K53" s="471">
        <f t="shared" si="3"/>
        <v>5.835843373493976</v>
      </c>
      <c r="L53" s="295">
        <v>93</v>
      </c>
      <c r="M53" s="295">
        <v>62</v>
      </c>
      <c r="N53" s="258" t="s">
        <v>359</v>
      </c>
      <c r="O53" s="270"/>
      <c r="P53" s="509">
        <v>360</v>
      </c>
      <c r="Q53" s="471">
        <f t="shared" si="9"/>
        <v>13.55421686746988</v>
      </c>
      <c r="R53" s="295">
        <v>188</v>
      </c>
      <c r="S53" s="452">
        <v>172</v>
      </c>
      <c r="T53" s="295">
        <v>322</v>
      </c>
      <c r="U53" s="471">
        <f t="shared" si="10"/>
        <v>12.123493975903614</v>
      </c>
      <c r="V53" s="295">
        <v>159</v>
      </c>
      <c r="W53" s="452">
        <v>163</v>
      </c>
      <c r="X53" s="295">
        <v>827</v>
      </c>
      <c r="Y53" s="471">
        <f t="shared" si="7"/>
        <v>31.137048192771083</v>
      </c>
      <c r="Z53" s="258" t="s">
        <v>359</v>
      </c>
      <c r="AA53" s="270"/>
      <c r="AB53" s="295">
        <v>379</v>
      </c>
      <c r="AC53" s="295">
        <v>448</v>
      </c>
      <c r="AD53" s="472">
        <v>684</v>
      </c>
      <c r="AE53" s="471">
        <f t="shared" si="8"/>
        <v>25.75301204819277</v>
      </c>
      <c r="AF53" s="295">
        <v>290</v>
      </c>
      <c r="AG53" s="295">
        <v>394</v>
      </c>
      <c r="AH53" s="472">
        <v>38</v>
      </c>
      <c r="AI53" s="471">
        <f t="shared" si="11"/>
        <v>1.430722891566265</v>
      </c>
      <c r="AJ53" s="295">
        <v>19</v>
      </c>
      <c r="AK53" s="295">
        <v>19</v>
      </c>
    </row>
    <row r="54" spans="1:37" ht="12.75" customHeight="1">
      <c r="A54" s="258" t="s">
        <v>360</v>
      </c>
      <c r="B54" s="270"/>
      <c r="C54" s="295">
        <v>1897</v>
      </c>
      <c r="D54" s="295">
        <v>852</v>
      </c>
      <c r="E54" s="452">
        <v>1045</v>
      </c>
      <c r="F54" s="295">
        <v>168</v>
      </c>
      <c r="G54" s="471">
        <f t="shared" si="2"/>
        <v>8.856088560885608</v>
      </c>
      <c r="H54" s="295">
        <v>88</v>
      </c>
      <c r="I54" s="452">
        <v>80</v>
      </c>
      <c r="J54" s="295">
        <v>75</v>
      </c>
      <c r="K54" s="471">
        <f t="shared" si="3"/>
        <v>3.953610964681075</v>
      </c>
      <c r="L54" s="295">
        <v>38</v>
      </c>
      <c r="M54" s="295">
        <v>37</v>
      </c>
      <c r="N54" s="258" t="s">
        <v>360</v>
      </c>
      <c r="O54" s="270"/>
      <c r="P54" s="509">
        <v>290</v>
      </c>
      <c r="Q54" s="471">
        <f t="shared" si="9"/>
        <v>15.287295730100158</v>
      </c>
      <c r="R54" s="295">
        <v>138</v>
      </c>
      <c r="S54" s="452">
        <v>152</v>
      </c>
      <c r="T54" s="295">
        <v>269</v>
      </c>
      <c r="U54" s="471">
        <f t="shared" si="10"/>
        <v>14.180284659989455</v>
      </c>
      <c r="V54" s="295">
        <v>121</v>
      </c>
      <c r="W54" s="452">
        <v>148</v>
      </c>
      <c r="X54" s="295">
        <v>502</v>
      </c>
      <c r="Y54" s="471">
        <f t="shared" si="7"/>
        <v>26.462836056931998</v>
      </c>
      <c r="Z54" s="258" t="s">
        <v>360</v>
      </c>
      <c r="AA54" s="270"/>
      <c r="AB54" s="295">
        <v>227</v>
      </c>
      <c r="AC54" s="295">
        <v>275</v>
      </c>
      <c r="AD54" s="472">
        <v>561</v>
      </c>
      <c r="AE54" s="471">
        <f t="shared" si="8"/>
        <v>29.573010015814443</v>
      </c>
      <c r="AF54" s="295">
        <v>231</v>
      </c>
      <c r="AG54" s="295">
        <v>330</v>
      </c>
      <c r="AH54" s="472">
        <v>32</v>
      </c>
      <c r="AI54" s="471">
        <f t="shared" si="11"/>
        <v>1.686874011597259</v>
      </c>
      <c r="AJ54" s="295">
        <v>9</v>
      </c>
      <c r="AK54" s="295">
        <v>23</v>
      </c>
    </row>
    <row r="55" spans="1:37" ht="12.75" customHeight="1">
      <c r="A55" s="258" t="s">
        <v>361</v>
      </c>
      <c r="B55" s="270"/>
      <c r="C55" s="295">
        <v>2083</v>
      </c>
      <c r="D55" s="295">
        <v>975</v>
      </c>
      <c r="E55" s="452">
        <v>1108</v>
      </c>
      <c r="F55" s="295">
        <v>156</v>
      </c>
      <c r="G55" s="471">
        <f t="shared" si="2"/>
        <v>7.489198271723476</v>
      </c>
      <c r="H55" s="295">
        <v>81</v>
      </c>
      <c r="I55" s="452">
        <v>75</v>
      </c>
      <c r="J55" s="295">
        <v>161</v>
      </c>
      <c r="K55" s="471">
        <f t="shared" si="3"/>
        <v>7.729236677868459</v>
      </c>
      <c r="L55" s="295">
        <v>101</v>
      </c>
      <c r="M55" s="295">
        <v>60</v>
      </c>
      <c r="N55" s="258" t="s">
        <v>361</v>
      </c>
      <c r="O55" s="270"/>
      <c r="P55" s="509">
        <v>394</v>
      </c>
      <c r="Q55" s="471">
        <f t="shared" si="9"/>
        <v>18.915026404224676</v>
      </c>
      <c r="R55" s="295">
        <v>192</v>
      </c>
      <c r="S55" s="452">
        <v>202</v>
      </c>
      <c r="T55" s="295">
        <v>272</v>
      </c>
      <c r="U55" s="471">
        <f t="shared" si="10"/>
        <v>13.058089294287086</v>
      </c>
      <c r="V55" s="295">
        <v>118</v>
      </c>
      <c r="W55" s="452">
        <v>154</v>
      </c>
      <c r="X55" s="295">
        <v>620</v>
      </c>
      <c r="Y55" s="471">
        <f t="shared" si="7"/>
        <v>29.764762361977915</v>
      </c>
      <c r="Z55" s="258" t="s">
        <v>361</v>
      </c>
      <c r="AA55" s="270"/>
      <c r="AB55" s="295">
        <v>280</v>
      </c>
      <c r="AC55" s="295">
        <v>340</v>
      </c>
      <c r="AD55" s="472">
        <v>448</v>
      </c>
      <c r="AE55" s="471">
        <f t="shared" si="8"/>
        <v>21.507441190590495</v>
      </c>
      <c r="AF55" s="295">
        <v>184</v>
      </c>
      <c r="AG55" s="295">
        <v>264</v>
      </c>
      <c r="AH55" s="472">
        <v>32</v>
      </c>
      <c r="AI55" s="471">
        <f t="shared" si="11"/>
        <v>1.5362457993278924</v>
      </c>
      <c r="AJ55" s="295">
        <v>19</v>
      </c>
      <c r="AK55" s="295">
        <v>13</v>
      </c>
    </row>
    <row r="56" spans="1:37" ht="12.75" customHeight="1">
      <c r="A56" s="258" t="s">
        <v>362</v>
      </c>
      <c r="B56" s="270"/>
      <c r="C56" s="295">
        <v>1034</v>
      </c>
      <c r="D56" s="295">
        <v>459</v>
      </c>
      <c r="E56" s="452">
        <v>575</v>
      </c>
      <c r="F56" s="295">
        <v>68</v>
      </c>
      <c r="G56" s="471">
        <f t="shared" si="2"/>
        <v>6.5764023210831715</v>
      </c>
      <c r="H56" s="295">
        <v>33</v>
      </c>
      <c r="I56" s="452">
        <v>35</v>
      </c>
      <c r="J56" s="295">
        <v>65</v>
      </c>
      <c r="K56" s="471">
        <f t="shared" si="3"/>
        <v>6.286266924564797</v>
      </c>
      <c r="L56" s="295">
        <v>31</v>
      </c>
      <c r="M56" s="295">
        <v>34</v>
      </c>
      <c r="N56" s="258" t="s">
        <v>362</v>
      </c>
      <c r="O56" s="270"/>
      <c r="P56" s="509">
        <v>223</v>
      </c>
      <c r="Q56" s="471">
        <f t="shared" si="9"/>
        <v>21.566731141199227</v>
      </c>
      <c r="R56" s="295">
        <v>94</v>
      </c>
      <c r="S56" s="452">
        <v>129</v>
      </c>
      <c r="T56" s="295">
        <v>178</v>
      </c>
      <c r="U56" s="471">
        <f t="shared" si="10"/>
        <v>17.2147001934236</v>
      </c>
      <c r="V56" s="295">
        <v>86</v>
      </c>
      <c r="W56" s="452">
        <v>92</v>
      </c>
      <c r="X56" s="295">
        <v>205</v>
      </c>
      <c r="Y56" s="471">
        <f t="shared" si="7"/>
        <v>19.825918762088975</v>
      </c>
      <c r="Z56" s="258" t="s">
        <v>362</v>
      </c>
      <c r="AA56" s="270"/>
      <c r="AB56" s="295">
        <v>97</v>
      </c>
      <c r="AC56" s="295">
        <v>108</v>
      </c>
      <c r="AD56" s="472">
        <v>276</v>
      </c>
      <c r="AE56" s="471">
        <f t="shared" si="8"/>
        <v>26.692456479690524</v>
      </c>
      <c r="AF56" s="295">
        <v>109</v>
      </c>
      <c r="AG56" s="295">
        <v>167</v>
      </c>
      <c r="AH56" s="472">
        <v>19</v>
      </c>
      <c r="AI56" s="471">
        <f t="shared" si="11"/>
        <v>1.83752417794971</v>
      </c>
      <c r="AJ56" s="295">
        <v>9</v>
      </c>
      <c r="AK56" s="295">
        <v>10</v>
      </c>
    </row>
    <row r="57" spans="1:37" ht="12.75" customHeight="1">
      <c r="A57" s="258" t="s">
        <v>363</v>
      </c>
      <c r="B57" s="270"/>
      <c r="C57" s="295">
        <v>1456</v>
      </c>
      <c r="D57" s="295">
        <v>673</v>
      </c>
      <c r="E57" s="452">
        <v>783</v>
      </c>
      <c r="F57" s="295">
        <v>118</v>
      </c>
      <c r="G57" s="484">
        <f t="shared" si="2"/>
        <v>8.104395604395604</v>
      </c>
      <c r="H57" s="295">
        <v>66</v>
      </c>
      <c r="I57" s="452">
        <v>52</v>
      </c>
      <c r="J57" s="295">
        <v>49</v>
      </c>
      <c r="K57" s="484">
        <f t="shared" si="3"/>
        <v>3.3653846153846154</v>
      </c>
      <c r="L57" s="295">
        <v>21</v>
      </c>
      <c r="M57" s="295">
        <v>28</v>
      </c>
      <c r="N57" s="258" t="s">
        <v>363</v>
      </c>
      <c r="O57" s="270"/>
      <c r="P57" s="509">
        <v>175</v>
      </c>
      <c r="Q57" s="484">
        <f t="shared" si="9"/>
        <v>12.01923076923077</v>
      </c>
      <c r="R57" s="295">
        <v>87</v>
      </c>
      <c r="S57" s="452">
        <v>88</v>
      </c>
      <c r="T57" s="295">
        <v>190</v>
      </c>
      <c r="U57" s="484">
        <f t="shared" si="10"/>
        <v>13.049450549450551</v>
      </c>
      <c r="V57" s="295">
        <v>90</v>
      </c>
      <c r="W57" s="452">
        <v>100</v>
      </c>
      <c r="X57" s="295">
        <v>375</v>
      </c>
      <c r="Y57" s="484">
        <f t="shared" si="7"/>
        <v>25.755494505494504</v>
      </c>
      <c r="Z57" s="258" t="s">
        <v>363</v>
      </c>
      <c r="AA57" s="270"/>
      <c r="AB57" s="295">
        <v>167</v>
      </c>
      <c r="AC57" s="295">
        <v>208</v>
      </c>
      <c r="AD57" s="472">
        <v>539</v>
      </c>
      <c r="AE57" s="484">
        <f t="shared" si="8"/>
        <v>37.019230769230774</v>
      </c>
      <c r="AF57" s="295">
        <v>239</v>
      </c>
      <c r="AG57" s="295">
        <v>300</v>
      </c>
      <c r="AH57" s="472">
        <v>10</v>
      </c>
      <c r="AI57" s="484">
        <f t="shared" si="11"/>
        <v>0.6868131868131868</v>
      </c>
      <c r="AJ57" s="295">
        <v>3</v>
      </c>
      <c r="AK57" s="295">
        <v>7</v>
      </c>
    </row>
    <row r="58" spans="1:37" ht="12.75" customHeight="1">
      <c r="A58" s="265" t="s">
        <v>364</v>
      </c>
      <c r="B58" s="266"/>
      <c r="C58" s="303">
        <v>1390</v>
      </c>
      <c r="D58" s="303">
        <v>595</v>
      </c>
      <c r="E58" s="450">
        <v>795</v>
      </c>
      <c r="F58" s="303">
        <v>87</v>
      </c>
      <c r="G58" s="471">
        <f t="shared" si="2"/>
        <v>6.258992805755395</v>
      </c>
      <c r="H58" s="303">
        <v>36</v>
      </c>
      <c r="I58" s="450">
        <v>51</v>
      </c>
      <c r="J58" s="303">
        <v>111</v>
      </c>
      <c r="K58" s="471">
        <f t="shared" si="3"/>
        <v>7.985611510791367</v>
      </c>
      <c r="L58" s="303">
        <v>37</v>
      </c>
      <c r="M58" s="303">
        <v>74</v>
      </c>
      <c r="N58" s="265" t="s">
        <v>364</v>
      </c>
      <c r="O58" s="266"/>
      <c r="P58" s="508">
        <v>199</v>
      </c>
      <c r="Q58" s="471">
        <f t="shared" si="9"/>
        <v>14.316546762589926</v>
      </c>
      <c r="R58" s="303">
        <v>78</v>
      </c>
      <c r="S58" s="450">
        <v>121</v>
      </c>
      <c r="T58" s="303">
        <v>155</v>
      </c>
      <c r="U58" s="471">
        <f t="shared" si="10"/>
        <v>11.151079136690647</v>
      </c>
      <c r="V58" s="303">
        <v>72</v>
      </c>
      <c r="W58" s="450">
        <v>83</v>
      </c>
      <c r="X58" s="303">
        <v>259</v>
      </c>
      <c r="Y58" s="471">
        <f t="shared" si="7"/>
        <v>18.633093525179856</v>
      </c>
      <c r="Z58" s="265" t="s">
        <v>364</v>
      </c>
      <c r="AA58" s="266"/>
      <c r="AB58" s="303">
        <v>121</v>
      </c>
      <c r="AC58" s="303">
        <v>138</v>
      </c>
      <c r="AD58" s="485">
        <v>568</v>
      </c>
      <c r="AE58" s="471">
        <f t="shared" si="8"/>
        <v>40.86330935251799</v>
      </c>
      <c r="AF58" s="303">
        <v>247</v>
      </c>
      <c r="AG58" s="303">
        <v>321</v>
      </c>
      <c r="AH58" s="485">
        <v>11</v>
      </c>
      <c r="AI58" s="471">
        <f t="shared" si="11"/>
        <v>0.7913669064748201</v>
      </c>
      <c r="AJ58" s="303">
        <v>4</v>
      </c>
      <c r="AK58" s="303">
        <v>7</v>
      </c>
    </row>
    <row r="59" spans="1:37" ht="12.75" customHeight="1">
      <c r="A59" s="258" t="s">
        <v>365</v>
      </c>
      <c r="B59" s="270"/>
      <c r="C59" s="295">
        <v>4430</v>
      </c>
      <c r="D59" s="295">
        <v>1985</v>
      </c>
      <c r="E59" s="452">
        <v>2445</v>
      </c>
      <c r="F59" s="295">
        <v>254</v>
      </c>
      <c r="G59" s="471">
        <f t="shared" si="2"/>
        <v>5.733634311512415</v>
      </c>
      <c r="H59" s="295">
        <v>140</v>
      </c>
      <c r="I59" s="452">
        <v>114</v>
      </c>
      <c r="J59" s="295">
        <v>253</v>
      </c>
      <c r="K59" s="471">
        <f t="shared" si="3"/>
        <v>5.711060948081264</v>
      </c>
      <c r="L59" s="295">
        <v>120</v>
      </c>
      <c r="M59" s="295">
        <v>133</v>
      </c>
      <c r="N59" s="258" t="s">
        <v>365</v>
      </c>
      <c r="O59" s="270"/>
      <c r="P59" s="509">
        <v>1195</v>
      </c>
      <c r="Q59" s="471">
        <f t="shared" si="9"/>
        <v>26.975169300225733</v>
      </c>
      <c r="R59" s="295">
        <v>514</v>
      </c>
      <c r="S59" s="452">
        <v>681</v>
      </c>
      <c r="T59" s="295">
        <v>645</v>
      </c>
      <c r="U59" s="471">
        <f t="shared" si="10"/>
        <v>14.559819413092551</v>
      </c>
      <c r="V59" s="295">
        <v>304</v>
      </c>
      <c r="W59" s="452">
        <v>341</v>
      </c>
      <c r="X59" s="295">
        <v>911</v>
      </c>
      <c r="Y59" s="471">
        <f t="shared" si="7"/>
        <v>20.564334085778782</v>
      </c>
      <c r="Z59" s="258" t="s">
        <v>365</v>
      </c>
      <c r="AA59" s="270"/>
      <c r="AB59" s="295">
        <v>401</v>
      </c>
      <c r="AC59" s="295">
        <v>510</v>
      </c>
      <c r="AD59" s="472">
        <v>1141</v>
      </c>
      <c r="AE59" s="471">
        <f t="shared" si="8"/>
        <v>25.756207674943564</v>
      </c>
      <c r="AF59" s="295">
        <v>493</v>
      </c>
      <c r="AG59" s="295">
        <v>648</v>
      </c>
      <c r="AH59" s="472">
        <v>31</v>
      </c>
      <c r="AI59" s="471">
        <f t="shared" si="11"/>
        <v>0.6997742663656885</v>
      </c>
      <c r="AJ59" s="295">
        <v>13</v>
      </c>
      <c r="AK59" s="295">
        <v>18</v>
      </c>
    </row>
    <row r="60" spans="1:37" ht="12.75" customHeight="1">
      <c r="A60" s="258" t="s">
        <v>366</v>
      </c>
      <c r="B60" s="270"/>
      <c r="C60" s="295">
        <v>2651</v>
      </c>
      <c r="D60" s="295">
        <v>1199</v>
      </c>
      <c r="E60" s="452">
        <v>1452</v>
      </c>
      <c r="F60" s="295">
        <v>162</v>
      </c>
      <c r="G60" s="471">
        <f t="shared" si="2"/>
        <v>6.110901546586194</v>
      </c>
      <c r="H60" s="295">
        <v>67</v>
      </c>
      <c r="I60" s="452">
        <v>95</v>
      </c>
      <c r="J60" s="295">
        <v>138</v>
      </c>
      <c r="K60" s="471">
        <f t="shared" si="3"/>
        <v>5.205582798943794</v>
      </c>
      <c r="L60" s="295">
        <v>61</v>
      </c>
      <c r="M60" s="295">
        <v>77</v>
      </c>
      <c r="N60" s="258" t="s">
        <v>366</v>
      </c>
      <c r="O60" s="270"/>
      <c r="P60" s="509">
        <v>409</v>
      </c>
      <c r="Q60" s="471">
        <f t="shared" si="9"/>
        <v>15.428140324405884</v>
      </c>
      <c r="R60" s="295">
        <v>214</v>
      </c>
      <c r="S60" s="452">
        <v>195</v>
      </c>
      <c r="T60" s="295">
        <v>299</v>
      </c>
      <c r="U60" s="471">
        <f t="shared" si="10"/>
        <v>11.278762731044889</v>
      </c>
      <c r="V60" s="295">
        <v>152</v>
      </c>
      <c r="W60" s="452">
        <v>147</v>
      </c>
      <c r="X60" s="295">
        <v>552</v>
      </c>
      <c r="Y60" s="471">
        <f t="shared" si="7"/>
        <v>20.822331195775178</v>
      </c>
      <c r="Z60" s="258" t="s">
        <v>366</v>
      </c>
      <c r="AA60" s="270"/>
      <c r="AB60" s="295">
        <v>238</v>
      </c>
      <c r="AC60" s="295">
        <v>314</v>
      </c>
      <c r="AD60" s="472">
        <v>1044</v>
      </c>
      <c r="AE60" s="471">
        <f t="shared" si="8"/>
        <v>39.38136552244436</v>
      </c>
      <c r="AF60" s="295">
        <v>448</v>
      </c>
      <c r="AG60" s="295">
        <v>596</v>
      </c>
      <c r="AH60" s="472">
        <v>47</v>
      </c>
      <c r="AI60" s="471">
        <f t="shared" si="11"/>
        <v>1.7729158807996983</v>
      </c>
      <c r="AJ60" s="295">
        <v>19</v>
      </c>
      <c r="AK60" s="295">
        <v>28</v>
      </c>
    </row>
    <row r="61" spans="1:37" ht="12.75" customHeight="1">
      <c r="A61" s="258" t="s">
        <v>367</v>
      </c>
      <c r="B61" s="270"/>
      <c r="C61" s="295">
        <v>1504</v>
      </c>
      <c r="D61" s="295">
        <v>681</v>
      </c>
      <c r="E61" s="452">
        <v>823</v>
      </c>
      <c r="F61" s="295">
        <v>76</v>
      </c>
      <c r="G61" s="471">
        <f t="shared" si="2"/>
        <v>5.053191489361701</v>
      </c>
      <c r="H61" s="295">
        <v>38</v>
      </c>
      <c r="I61" s="452">
        <v>38</v>
      </c>
      <c r="J61" s="295">
        <v>47</v>
      </c>
      <c r="K61" s="471">
        <f t="shared" si="3"/>
        <v>3.125</v>
      </c>
      <c r="L61" s="295">
        <v>20</v>
      </c>
      <c r="M61" s="295">
        <v>27</v>
      </c>
      <c r="N61" s="258" t="s">
        <v>367</v>
      </c>
      <c r="O61" s="270"/>
      <c r="P61" s="509">
        <v>153</v>
      </c>
      <c r="Q61" s="471">
        <f t="shared" si="9"/>
        <v>10.172872340425531</v>
      </c>
      <c r="R61" s="295">
        <v>78</v>
      </c>
      <c r="S61" s="452">
        <v>75</v>
      </c>
      <c r="T61" s="295">
        <v>125</v>
      </c>
      <c r="U61" s="471">
        <f t="shared" si="10"/>
        <v>8.311170212765957</v>
      </c>
      <c r="V61" s="295">
        <v>59</v>
      </c>
      <c r="W61" s="452">
        <v>66</v>
      </c>
      <c r="X61" s="295">
        <v>251</v>
      </c>
      <c r="Y61" s="471">
        <f t="shared" si="7"/>
        <v>16.68882978723404</v>
      </c>
      <c r="Z61" s="258" t="s">
        <v>367</v>
      </c>
      <c r="AA61" s="270"/>
      <c r="AB61" s="295">
        <v>108</v>
      </c>
      <c r="AC61" s="295">
        <v>143</v>
      </c>
      <c r="AD61" s="472">
        <v>843</v>
      </c>
      <c r="AE61" s="471">
        <f t="shared" si="8"/>
        <v>56.05053191489362</v>
      </c>
      <c r="AF61" s="295">
        <v>374</v>
      </c>
      <c r="AG61" s="295">
        <v>469</v>
      </c>
      <c r="AH61" s="472">
        <v>9</v>
      </c>
      <c r="AI61" s="471">
        <f t="shared" si="11"/>
        <v>0.598404255319149</v>
      </c>
      <c r="AJ61" s="295">
        <v>4</v>
      </c>
      <c r="AK61" s="295">
        <v>5</v>
      </c>
    </row>
    <row r="62" spans="1:37" ht="12.75" customHeight="1">
      <c r="A62" s="273" t="s">
        <v>368</v>
      </c>
      <c r="B62" s="274"/>
      <c r="C62" s="291">
        <v>1094</v>
      </c>
      <c r="D62" s="291">
        <v>497</v>
      </c>
      <c r="E62" s="344">
        <v>597</v>
      </c>
      <c r="F62" s="291">
        <v>45</v>
      </c>
      <c r="G62" s="471">
        <f t="shared" si="2"/>
        <v>4.113345521023766</v>
      </c>
      <c r="H62" s="291">
        <v>25</v>
      </c>
      <c r="I62" s="344">
        <v>20</v>
      </c>
      <c r="J62" s="291">
        <v>51</v>
      </c>
      <c r="K62" s="471">
        <f t="shared" si="3"/>
        <v>4.661791590493602</v>
      </c>
      <c r="L62" s="291">
        <v>21</v>
      </c>
      <c r="M62" s="291">
        <v>30</v>
      </c>
      <c r="N62" s="273" t="s">
        <v>368</v>
      </c>
      <c r="O62" s="274"/>
      <c r="P62" s="510">
        <v>161</v>
      </c>
      <c r="Q62" s="471">
        <f t="shared" si="9"/>
        <v>14.716636197440586</v>
      </c>
      <c r="R62" s="291">
        <v>75</v>
      </c>
      <c r="S62" s="344">
        <v>86</v>
      </c>
      <c r="T62" s="291">
        <v>121</v>
      </c>
      <c r="U62" s="471">
        <f t="shared" si="10"/>
        <v>11.060329067641682</v>
      </c>
      <c r="V62" s="291">
        <v>53</v>
      </c>
      <c r="W62" s="344">
        <v>68</v>
      </c>
      <c r="X62" s="291">
        <v>217</v>
      </c>
      <c r="Y62" s="471">
        <f t="shared" si="7"/>
        <v>19.83546617915905</v>
      </c>
      <c r="Z62" s="273" t="s">
        <v>368</v>
      </c>
      <c r="AA62" s="274"/>
      <c r="AB62" s="291">
        <v>102</v>
      </c>
      <c r="AC62" s="291">
        <v>115</v>
      </c>
      <c r="AD62" s="347">
        <v>489</v>
      </c>
      <c r="AE62" s="471">
        <f t="shared" si="8"/>
        <v>44.69835466179159</v>
      </c>
      <c r="AF62" s="291">
        <v>218</v>
      </c>
      <c r="AG62" s="291">
        <v>271</v>
      </c>
      <c r="AH62" s="347">
        <v>10</v>
      </c>
      <c r="AI62" s="471">
        <f t="shared" si="11"/>
        <v>0.9140767824497258</v>
      </c>
      <c r="AJ62" s="291">
        <v>3</v>
      </c>
      <c r="AK62" s="291">
        <v>7</v>
      </c>
    </row>
    <row r="63" spans="1:37" ht="12.75" customHeight="1">
      <c r="A63" s="258" t="s">
        <v>399</v>
      </c>
      <c r="B63" s="270"/>
      <c r="C63" s="295">
        <v>2521</v>
      </c>
      <c r="D63" s="295">
        <v>1002</v>
      </c>
      <c r="E63" s="452">
        <v>1519</v>
      </c>
      <c r="F63" s="295">
        <v>176</v>
      </c>
      <c r="G63" s="486">
        <f t="shared" si="2"/>
        <v>6.9813566045220155</v>
      </c>
      <c r="H63" s="295">
        <v>82</v>
      </c>
      <c r="I63" s="452">
        <v>94</v>
      </c>
      <c r="J63" s="295">
        <v>177</v>
      </c>
      <c r="K63" s="486">
        <f t="shared" si="3"/>
        <v>7.021023403411345</v>
      </c>
      <c r="L63" s="295">
        <v>65</v>
      </c>
      <c r="M63" s="295">
        <v>112</v>
      </c>
      <c r="N63" s="258" t="s">
        <v>399</v>
      </c>
      <c r="O63" s="270"/>
      <c r="P63" s="509">
        <v>442</v>
      </c>
      <c r="Q63" s="486">
        <f t="shared" si="9"/>
        <v>17.532725109083696</v>
      </c>
      <c r="R63" s="295">
        <v>146</v>
      </c>
      <c r="S63" s="452">
        <v>296</v>
      </c>
      <c r="T63" s="295">
        <v>358</v>
      </c>
      <c r="U63" s="486">
        <f t="shared" si="10"/>
        <v>14.200714002380007</v>
      </c>
      <c r="V63" s="295">
        <v>146</v>
      </c>
      <c r="W63" s="452">
        <v>212</v>
      </c>
      <c r="X63" s="295">
        <v>719</v>
      </c>
      <c r="Y63" s="486">
        <f t="shared" si="7"/>
        <v>28.520428401428006</v>
      </c>
      <c r="Z63" s="258" t="s">
        <v>399</v>
      </c>
      <c r="AA63" s="270"/>
      <c r="AB63" s="295">
        <v>300</v>
      </c>
      <c r="AC63" s="295">
        <v>419</v>
      </c>
      <c r="AD63" s="472">
        <v>639</v>
      </c>
      <c r="AE63" s="486">
        <f t="shared" si="8"/>
        <v>25.347084490281635</v>
      </c>
      <c r="AF63" s="295">
        <v>260</v>
      </c>
      <c r="AG63" s="295">
        <v>379</v>
      </c>
      <c r="AH63" s="472">
        <v>10</v>
      </c>
      <c r="AI63" s="486">
        <f t="shared" si="11"/>
        <v>0.39666798889329624</v>
      </c>
      <c r="AJ63" s="295">
        <v>3</v>
      </c>
      <c r="AK63" s="295">
        <v>7</v>
      </c>
    </row>
    <row r="64" spans="1:37" ht="12.75" customHeight="1">
      <c r="A64" s="258" t="s">
        <v>400</v>
      </c>
      <c r="B64" s="270"/>
      <c r="C64" s="295">
        <v>1278</v>
      </c>
      <c r="D64" s="295">
        <v>541</v>
      </c>
      <c r="E64" s="452">
        <v>737</v>
      </c>
      <c r="F64" s="295">
        <v>69</v>
      </c>
      <c r="G64" s="471">
        <f t="shared" si="2"/>
        <v>5.39906103286385</v>
      </c>
      <c r="H64" s="295">
        <v>34</v>
      </c>
      <c r="I64" s="452">
        <v>35</v>
      </c>
      <c r="J64" s="295">
        <v>67</v>
      </c>
      <c r="K64" s="471">
        <f>J64/C64*100</f>
        <v>5.242566510172144</v>
      </c>
      <c r="L64" s="295">
        <v>30</v>
      </c>
      <c r="M64" s="295">
        <v>37</v>
      </c>
      <c r="N64" s="258" t="s">
        <v>400</v>
      </c>
      <c r="O64" s="270"/>
      <c r="P64" s="509">
        <v>208</v>
      </c>
      <c r="Q64" s="471">
        <f t="shared" si="9"/>
        <v>16.275430359937403</v>
      </c>
      <c r="R64" s="296">
        <v>73</v>
      </c>
      <c r="S64" s="391">
        <v>135</v>
      </c>
      <c r="T64" s="295">
        <v>474</v>
      </c>
      <c r="U64" s="471">
        <f t="shared" si="10"/>
        <v>37.08920187793427</v>
      </c>
      <c r="V64" s="295">
        <v>188</v>
      </c>
      <c r="W64" s="452">
        <v>286</v>
      </c>
      <c r="X64" s="295">
        <v>391</v>
      </c>
      <c r="Y64" s="471">
        <f t="shared" si="7"/>
        <v>30.59467918622848</v>
      </c>
      <c r="Z64" s="258" t="s">
        <v>400</v>
      </c>
      <c r="AA64" s="270"/>
      <c r="AB64" s="296">
        <v>183</v>
      </c>
      <c r="AC64" s="296">
        <v>208</v>
      </c>
      <c r="AD64" s="472">
        <v>10</v>
      </c>
      <c r="AE64" s="471">
        <f t="shared" si="8"/>
        <v>0.7824726134585289</v>
      </c>
      <c r="AF64" s="296">
        <v>4</v>
      </c>
      <c r="AG64" s="296">
        <v>6</v>
      </c>
      <c r="AH64" s="472">
        <v>59</v>
      </c>
      <c r="AI64" s="471">
        <f t="shared" si="11"/>
        <v>4.616588419405321</v>
      </c>
      <c r="AJ64" s="296">
        <v>29</v>
      </c>
      <c r="AK64" s="296">
        <v>30</v>
      </c>
    </row>
    <row r="65" spans="1:37" ht="12.75" customHeight="1">
      <c r="A65" s="258" t="s">
        <v>401</v>
      </c>
      <c r="B65" s="270"/>
      <c r="C65" s="295">
        <v>1006</v>
      </c>
      <c r="D65" s="335">
        <v>478</v>
      </c>
      <c r="E65" s="336">
        <v>528</v>
      </c>
      <c r="F65" s="335">
        <v>94</v>
      </c>
      <c r="G65" s="471">
        <f t="shared" si="2"/>
        <v>9.343936381709742</v>
      </c>
      <c r="H65" s="335">
        <v>55</v>
      </c>
      <c r="I65" s="336">
        <v>39</v>
      </c>
      <c r="J65" s="335">
        <v>25</v>
      </c>
      <c r="K65" s="471">
        <f>J65/C65*100</f>
        <v>2.485089463220676</v>
      </c>
      <c r="L65" s="335">
        <v>13</v>
      </c>
      <c r="M65" s="335">
        <v>12</v>
      </c>
      <c r="N65" s="258" t="s">
        <v>401</v>
      </c>
      <c r="O65" s="270"/>
      <c r="P65" s="511">
        <v>101</v>
      </c>
      <c r="Q65" s="471">
        <f t="shared" si="9"/>
        <v>10.03976143141153</v>
      </c>
      <c r="R65" s="335">
        <v>42</v>
      </c>
      <c r="S65" s="336">
        <v>59</v>
      </c>
      <c r="T65" s="335">
        <v>92</v>
      </c>
      <c r="U65" s="471">
        <f t="shared" si="10"/>
        <v>9.145129224652088</v>
      </c>
      <c r="V65" s="335">
        <v>49</v>
      </c>
      <c r="W65" s="336">
        <v>43</v>
      </c>
      <c r="X65" s="295">
        <v>685</v>
      </c>
      <c r="Y65" s="471">
        <f t="shared" si="7"/>
        <v>68.09145129224652</v>
      </c>
      <c r="Z65" s="258" t="s">
        <v>401</v>
      </c>
      <c r="AA65" s="270"/>
      <c r="AB65" s="295">
        <v>317</v>
      </c>
      <c r="AC65" s="295">
        <v>368</v>
      </c>
      <c r="AD65" s="472">
        <v>3</v>
      </c>
      <c r="AE65" s="471">
        <f t="shared" si="8"/>
        <v>0.2982107355864811</v>
      </c>
      <c r="AF65" s="295" t="s">
        <v>679</v>
      </c>
      <c r="AG65" s="295">
        <v>3</v>
      </c>
      <c r="AH65" s="334">
        <v>6</v>
      </c>
      <c r="AI65" s="471">
        <f t="shared" si="11"/>
        <v>0.5964214711729622</v>
      </c>
      <c r="AJ65" s="335">
        <v>2</v>
      </c>
      <c r="AK65" s="335">
        <v>4</v>
      </c>
    </row>
    <row r="66" spans="1:37" ht="12.75" customHeight="1">
      <c r="A66" s="282" t="s">
        <v>402</v>
      </c>
      <c r="B66" s="283"/>
      <c r="C66" s="307">
        <v>1288</v>
      </c>
      <c r="D66" s="307">
        <v>637</v>
      </c>
      <c r="E66" s="352">
        <v>651</v>
      </c>
      <c r="F66" s="307">
        <v>123</v>
      </c>
      <c r="G66" s="473">
        <f t="shared" si="2"/>
        <v>9.549689440993788</v>
      </c>
      <c r="H66" s="307">
        <v>66</v>
      </c>
      <c r="I66" s="352">
        <v>57</v>
      </c>
      <c r="J66" s="307">
        <v>85</v>
      </c>
      <c r="K66" s="473">
        <f>J66/C66*100</f>
        <v>6.599378881987578</v>
      </c>
      <c r="L66" s="307">
        <v>43</v>
      </c>
      <c r="M66" s="307">
        <v>42</v>
      </c>
      <c r="N66" s="282" t="s">
        <v>402</v>
      </c>
      <c r="O66" s="283"/>
      <c r="P66" s="512">
        <v>505</v>
      </c>
      <c r="Q66" s="473">
        <f t="shared" si="9"/>
        <v>39.20807453416149</v>
      </c>
      <c r="R66" s="307">
        <v>248</v>
      </c>
      <c r="S66" s="352">
        <v>257</v>
      </c>
      <c r="T66" s="307">
        <v>487</v>
      </c>
      <c r="U66" s="473">
        <f t="shared" si="10"/>
        <v>37.81055900621118</v>
      </c>
      <c r="V66" s="307">
        <v>239</v>
      </c>
      <c r="W66" s="352">
        <v>248</v>
      </c>
      <c r="X66" s="307">
        <v>63</v>
      </c>
      <c r="Y66" s="473">
        <f t="shared" si="7"/>
        <v>4.891304347826087</v>
      </c>
      <c r="Z66" s="282" t="s">
        <v>402</v>
      </c>
      <c r="AA66" s="283"/>
      <c r="AB66" s="307">
        <v>32</v>
      </c>
      <c r="AC66" s="307">
        <v>31</v>
      </c>
      <c r="AD66" s="983">
        <v>6</v>
      </c>
      <c r="AE66" s="984">
        <f t="shared" si="8"/>
        <v>0.4658385093167702</v>
      </c>
      <c r="AF66" s="985">
        <v>2</v>
      </c>
      <c r="AG66" s="985">
        <v>4</v>
      </c>
      <c r="AH66" s="351">
        <v>19</v>
      </c>
      <c r="AI66" s="473">
        <f t="shared" si="11"/>
        <v>1.4751552795031055</v>
      </c>
      <c r="AJ66" s="307">
        <v>7</v>
      </c>
      <c r="AK66" s="307">
        <v>12</v>
      </c>
    </row>
  </sheetData>
  <sheetProtection/>
  <mergeCells count="12">
    <mergeCell ref="N5:O6"/>
    <mergeCell ref="Z5:AA6"/>
    <mergeCell ref="AB5:AC5"/>
    <mergeCell ref="AH5:AK5"/>
    <mergeCell ref="A5:B6"/>
    <mergeCell ref="F5:I5"/>
    <mergeCell ref="C5:E5"/>
    <mergeCell ref="AD5:AG5"/>
    <mergeCell ref="J5:M5"/>
    <mergeCell ref="T5:W5"/>
    <mergeCell ref="P5:S5"/>
    <mergeCell ref="X5:Y5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54" customWidth="1"/>
    <col min="2" max="2" width="0.875" style="254" customWidth="1"/>
    <col min="3" max="18" width="6.375" style="254" customWidth="1"/>
    <col min="19" max="19" width="6.375" style="255" customWidth="1"/>
    <col min="20" max="21" width="6.375" style="254" customWidth="1"/>
    <col min="22" max="30" width="6.00390625" style="254" customWidth="1"/>
    <col min="31" max="16384" width="9.00390625" style="254" customWidth="1"/>
  </cols>
  <sheetData>
    <row r="1" ht="13.5">
      <c r="A1" s="1077" t="s">
        <v>1188</v>
      </c>
    </row>
    <row r="3" spans="1:30" s="47" customFormat="1" ht="13.5">
      <c r="A3" s="676" t="s">
        <v>1086</v>
      </c>
      <c r="J3" s="254"/>
      <c r="K3" s="254"/>
      <c r="L3" s="254"/>
      <c r="M3" s="254"/>
      <c r="N3" s="254"/>
      <c r="O3" s="254"/>
      <c r="P3" s="254"/>
      <c r="Q3" s="254"/>
      <c r="R3" s="254"/>
      <c r="S3" s="255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</row>
    <row r="4" ht="6" customHeight="1"/>
    <row r="5" spans="1:30" ht="12.75" customHeight="1">
      <c r="A5" s="1244" t="s">
        <v>308</v>
      </c>
      <c r="B5" s="1245"/>
      <c r="C5" s="1243" t="s">
        <v>995</v>
      </c>
      <c r="D5" s="1243"/>
      <c r="E5" s="1243"/>
      <c r="F5" s="1243" t="s">
        <v>567</v>
      </c>
      <c r="G5" s="1243"/>
      <c r="H5" s="1243"/>
      <c r="I5" s="1243"/>
      <c r="J5" s="1243" t="s">
        <v>568</v>
      </c>
      <c r="K5" s="1243"/>
      <c r="L5" s="1243"/>
      <c r="M5" s="1248" t="s">
        <v>108</v>
      </c>
      <c r="N5" s="1307"/>
      <c r="O5" s="1307"/>
      <c r="P5" s="1308" t="s">
        <v>996</v>
      </c>
      <c r="Q5" s="1243"/>
      <c r="R5" s="1243"/>
      <c r="S5" s="1243" t="s">
        <v>997</v>
      </c>
      <c r="T5" s="1243"/>
      <c r="U5" s="1243"/>
      <c r="V5" s="1243" t="s">
        <v>569</v>
      </c>
      <c r="W5" s="1243"/>
      <c r="X5" s="1248"/>
      <c r="Y5" s="1304" t="s">
        <v>998</v>
      </c>
      <c r="Z5" s="1305"/>
      <c r="AA5" s="1306"/>
      <c r="AB5" s="1243" t="s">
        <v>999</v>
      </c>
      <c r="AC5" s="1243"/>
      <c r="AD5" s="1248"/>
    </row>
    <row r="6" spans="1:30" ht="12.75" customHeight="1">
      <c r="A6" s="1246"/>
      <c r="B6" s="1247"/>
      <c r="C6" s="256" t="s">
        <v>395</v>
      </c>
      <c r="D6" s="256" t="s">
        <v>647</v>
      </c>
      <c r="E6" s="256" t="s">
        <v>648</v>
      </c>
      <c r="F6" s="455" t="s">
        <v>395</v>
      </c>
      <c r="G6" s="480" t="s">
        <v>107</v>
      </c>
      <c r="H6" s="256" t="s">
        <v>647</v>
      </c>
      <c r="I6" s="256" t="s">
        <v>648</v>
      </c>
      <c r="J6" s="256" t="s">
        <v>395</v>
      </c>
      <c r="K6" s="256" t="s">
        <v>647</v>
      </c>
      <c r="L6" s="256" t="s">
        <v>648</v>
      </c>
      <c r="M6" s="256" t="s">
        <v>395</v>
      </c>
      <c r="N6" s="256" t="s">
        <v>647</v>
      </c>
      <c r="O6" s="257" t="s">
        <v>648</v>
      </c>
      <c r="P6" s="455" t="s">
        <v>395</v>
      </c>
      <c r="Q6" s="256" t="s">
        <v>647</v>
      </c>
      <c r="R6" s="256" t="s">
        <v>648</v>
      </c>
      <c r="S6" s="256" t="s">
        <v>395</v>
      </c>
      <c r="T6" s="256" t="s">
        <v>647</v>
      </c>
      <c r="U6" s="256" t="s">
        <v>648</v>
      </c>
      <c r="V6" s="256" t="s">
        <v>395</v>
      </c>
      <c r="W6" s="256" t="s">
        <v>647</v>
      </c>
      <c r="X6" s="257" t="s">
        <v>648</v>
      </c>
      <c r="Y6" s="682" t="s">
        <v>395</v>
      </c>
      <c r="Z6" s="256" t="s">
        <v>647</v>
      </c>
      <c r="AA6" s="256" t="s">
        <v>648</v>
      </c>
      <c r="AB6" s="256" t="s">
        <v>395</v>
      </c>
      <c r="AC6" s="256" t="s">
        <v>647</v>
      </c>
      <c r="AD6" s="257" t="s">
        <v>648</v>
      </c>
    </row>
    <row r="7" spans="1:30" ht="12.75" customHeight="1">
      <c r="A7" s="258" t="s">
        <v>795</v>
      </c>
      <c r="B7" s="259"/>
      <c r="C7" s="260">
        <f>SUM(C8:C66)</f>
        <v>93922</v>
      </c>
      <c r="D7" s="260">
        <f>SUM(D8:D66)</f>
        <v>42008</v>
      </c>
      <c r="E7" s="272">
        <f>SUM(E8:E66)</f>
        <v>51914</v>
      </c>
      <c r="F7" s="260">
        <f>SUM(F8:F66)</f>
        <v>69898</v>
      </c>
      <c r="G7" s="475">
        <f>F7/C7*100</f>
        <v>74.42132833627903</v>
      </c>
      <c r="H7" s="260">
        <f aca="true" t="shared" si="0" ref="H7:AD7">SUM(H8:H66)</f>
        <v>31021</v>
      </c>
      <c r="I7" s="263">
        <f t="shared" si="0"/>
        <v>38877</v>
      </c>
      <c r="J7" s="260">
        <f t="shared" si="0"/>
        <v>20933</v>
      </c>
      <c r="K7" s="260">
        <f t="shared" si="0"/>
        <v>9632</v>
      </c>
      <c r="L7" s="260">
        <f t="shared" si="0"/>
        <v>11301</v>
      </c>
      <c r="M7" s="261">
        <f t="shared" si="0"/>
        <v>8264</v>
      </c>
      <c r="N7" s="262">
        <f t="shared" si="0"/>
        <v>3599</v>
      </c>
      <c r="O7" s="262">
        <f t="shared" si="0"/>
        <v>4665</v>
      </c>
      <c r="P7" s="260">
        <f t="shared" si="0"/>
        <v>6678</v>
      </c>
      <c r="Q7" s="260">
        <f t="shared" si="0"/>
        <v>3031</v>
      </c>
      <c r="R7" s="263">
        <f t="shared" si="0"/>
        <v>3647</v>
      </c>
      <c r="S7" s="260">
        <f t="shared" si="0"/>
        <v>5991</v>
      </c>
      <c r="T7" s="260">
        <f t="shared" si="0"/>
        <v>3002</v>
      </c>
      <c r="U7" s="260">
        <f t="shared" si="0"/>
        <v>2989</v>
      </c>
      <c r="V7" s="261">
        <f t="shared" si="0"/>
        <v>617</v>
      </c>
      <c r="W7" s="262">
        <f t="shared" si="0"/>
        <v>306</v>
      </c>
      <c r="X7" s="262">
        <f t="shared" si="0"/>
        <v>311</v>
      </c>
      <c r="Y7" s="683">
        <f t="shared" si="0"/>
        <v>76</v>
      </c>
      <c r="Z7" s="260">
        <f t="shared" si="0"/>
        <v>28</v>
      </c>
      <c r="AA7" s="260">
        <f t="shared" si="0"/>
        <v>48</v>
      </c>
      <c r="AB7" s="261">
        <f t="shared" si="0"/>
        <v>2398</v>
      </c>
      <c r="AC7" s="262">
        <f t="shared" si="0"/>
        <v>1021</v>
      </c>
      <c r="AD7" s="262">
        <f t="shared" si="0"/>
        <v>1377</v>
      </c>
    </row>
    <row r="8" spans="1:30" ht="12.75" customHeight="1">
      <c r="A8" s="265" t="s">
        <v>314</v>
      </c>
      <c r="B8" s="266"/>
      <c r="C8" s="267">
        <v>398</v>
      </c>
      <c r="D8" s="267">
        <v>165</v>
      </c>
      <c r="E8" s="269">
        <v>233</v>
      </c>
      <c r="F8" s="267">
        <v>318</v>
      </c>
      <c r="G8" s="476">
        <f aca="true" t="shared" si="1" ref="G8:G66">F8/C8*100</f>
        <v>79.89949748743719</v>
      </c>
      <c r="H8" s="267">
        <v>136</v>
      </c>
      <c r="I8" s="269">
        <v>182</v>
      </c>
      <c r="J8" s="267">
        <v>72</v>
      </c>
      <c r="K8" s="267">
        <v>27</v>
      </c>
      <c r="L8" s="267">
        <v>45</v>
      </c>
      <c r="M8" s="268">
        <v>27</v>
      </c>
      <c r="N8" s="267">
        <v>12</v>
      </c>
      <c r="O8" s="267">
        <v>15</v>
      </c>
      <c r="P8" s="267">
        <v>29</v>
      </c>
      <c r="Q8" s="267">
        <v>10</v>
      </c>
      <c r="R8" s="269">
        <v>19</v>
      </c>
      <c r="S8" s="267">
        <v>16</v>
      </c>
      <c r="T8" s="267">
        <v>5</v>
      </c>
      <c r="U8" s="267">
        <v>11</v>
      </c>
      <c r="V8" s="268" t="s">
        <v>679</v>
      </c>
      <c r="W8" s="267" t="s">
        <v>679</v>
      </c>
      <c r="X8" s="267" t="s">
        <v>679</v>
      </c>
      <c r="Y8" s="684" t="s">
        <v>679</v>
      </c>
      <c r="Z8" s="267" t="s">
        <v>679</v>
      </c>
      <c r="AA8" s="267" t="s">
        <v>679</v>
      </c>
      <c r="AB8" s="268">
        <v>8</v>
      </c>
      <c r="AC8" s="267">
        <v>2</v>
      </c>
      <c r="AD8" s="267">
        <v>6</v>
      </c>
    </row>
    <row r="9" spans="1:30" ht="12.75" customHeight="1">
      <c r="A9" s="258" t="s">
        <v>315</v>
      </c>
      <c r="B9" s="270"/>
      <c r="C9" s="260">
        <v>496</v>
      </c>
      <c r="D9" s="260">
        <v>229</v>
      </c>
      <c r="E9" s="272">
        <v>267</v>
      </c>
      <c r="F9" s="260">
        <v>395</v>
      </c>
      <c r="G9" s="474">
        <f t="shared" si="1"/>
        <v>79.63709677419355</v>
      </c>
      <c r="H9" s="260">
        <v>185</v>
      </c>
      <c r="I9" s="272">
        <v>210</v>
      </c>
      <c r="J9" s="260">
        <v>73</v>
      </c>
      <c r="K9" s="260">
        <v>32</v>
      </c>
      <c r="L9" s="260">
        <v>41</v>
      </c>
      <c r="M9" s="271">
        <v>30</v>
      </c>
      <c r="N9" s="260">
        <v>14</v>
      </c>
      <c r="O9" s="260">
        <v>16</v>
      </c>
      <c r="P9" s="260">
        <v>18</v>
      </c>
      <c r="Q9" s="260">
        <v>7</v>
      </c>
      <c r="R9" s="272">
        <v>11</v>
      </c>
      <c r="S9" s="260">
        <v>25</v>
      </c>
      <c r="T9" s="260">
        <v>11</v>
      </c>
      <c r="U9" s="260">
        <v>14</v>
      </c>
      <c r="V9" s="271">
        <v>8</v>
      </c>
      <c r="W9" s="260">
        <v>5</v>
      </c>
      <c r="X9" s="260">
        <v>3</v>
      </c>
      <c r="Y9" s="683">
        <v>1</v>
      </c>
      <c r="Z9" s="260" t="s">
        <v>679</v>
      </c>
      <c r="AA9" s="260">
        <v>1</v>
      </c>
      <c r="AB9" s="271">
        <v>19</v>
      </c>
      <c r="AC9" s="260">
        <v>7</v>
      </c>
      <c r="AD9" s="260">
        <v>12</v>
      </c>
    </row>
    <row r="10" spans="1:30" ht="12.75" customHeight="1">
      <c r="A10" s="258" t="s">
        <v>316</v>
      </c>
      <c r="B10" s="270"/>
      <c r="C10" s="260">
        <v>696</v>
      </c>
      <c r="D10" s="260">
        <v>314</v>
      </c>
      <c r="E10" s="272">
        <v>382</v>
      </c>
      <c r="F10" s="260">
        <v>557</v>
      </c>
      <c r="G10" s="474">
        <f t="shared" si="1"/>
        <v>80.02873563218391</v>
      </c>
      <c r="H10" s="260">
        <v>251</v>
      </c>
      <c r="I10" s="272">
        <v>306</v>
      </c>
      <c r="J10" s="260">
        <v>105</v>
      </c>
      <c r="K10" s="260">
        <v>46</v>
      </c>
      <c r="L10" s="260">
        <v>59</v>
      </c>
      <c r="M10" s="271">
        <v>37</v>
      </c>
      <c r="N10" s="260">
        <v>14</v>
      </c>
      <c r="O10" s="260">
        <v>23</v>
      </c>
      <c r="P10" s="260">
        <v>49</v>
      </c>
      <c r="Q10" s="260">
        <v>21</v>
      </c>
      <c r="R10" s="272">
        <v>28</v>
      </c>
      <c r="S10" s="260">
        <v>19</v>
      </c>
      <c r="T10" s="260">
        <v>11</v>
      </c>
      <c r="U10" s="260">
        <v>8</v>
      </c>
      <c r="V10" s="271">
        <v>8</v>
      </c>
      <c r="W10" s="260">
        <v>4</v>
      </c>
      <c r="X10" s="260">
        <v>4</v>
      </c>
      <c r="Y10" s="683">
        <v>1</v>
      </c>
      <c r="Z10" s="260">
        <v>1</v>
      </c>
      <c r="AA10" s="260" t="s">
        <v>679</v>
      </c>
      <c r="AB10" s="271">
        <v>25</v>
      </c>
      <c r="AC10" s="260">
        <v>12</v>
      </c>
      <c r="AD10" s="260">
        <v>13</v>
      </c>
    </row>
    <row r="11" spans="1:30" ht="12.75" customHeight="1">
      <c r="A11" s="258" t="s">
        <v>317</v>
      </c>
      <c r="B11" s="270"/>
      <c r="C11" s="260">
        <v>635</v>
      </c>
      <c r="D11" s="260">
        <v>284</v>
      </c>
      <c r="E11" s="272">
        <v>351</v>
      </c>
      <c r="F11" s="260">
        <v>494</v>
      </c>
      <c r="G11" s="474">
        <f t="shared" si="1"/>
        <v>77.79527559055119</v>
      </c>
      <c r="H11" s="260">
        <v>225</v>
      </c>
      <c r="I11" s="272">
        <v>269</v>
      </c>
      <c r="J11" s="260">
        <v>113</v>
      </c>
      <c r="K11" s="260">
        <v>46</v>
      </c>
      <c r="L11" s="260">
        <v>67</v>
      </c>
      <c r="M11" s="271">
        <v>59</v>
      </c>
      <c r="N11" s="260">
        <v>20</v>
      </c>
      <c r="O11" s="260">
        <v>39</v>
      </c>
      <c r="P11" s="260">
        <v>21</v>
      </c>
      <c r="Q11" s="260">
        <v>10</v>
      </c>
      <c r="R11" s="272">
        <v>11</v>
      </c>
      <c r="S11" s="260">
        <v>33</v>
      </c>
      <c r="T11" s="260">
        <v>16</v>
      </c>
      <c r="U11" s="260">
        <v>17</v>
      </c>
      <c r="V11" s="271">
        <v>4</v>
      </c>
      <c r="W11" s="260">
        <v>1</v>
      </c>
      <c r="X11" s="260">
        <v>3</v>
      </c>
      <c r="Y11" s="683" t="s">
        <v>679</v>
      </c>
      <c r="Z11" s="260" t="s">
        <v>679</v>
      </c>
      <c r="AA11" s="260" t="s">
        <v>679</v>
      </c>
      <c r="AB11" s="271">
        <v>24</v>
      </c>
      <c r="AC11" s="260">
        <v>12</v>
      </c>
      <c r="AD11" s="260">
        <v>12</v>
      </c>
    </row>
    <row r="12" spans="1:30" ht="12.75" customHeight="1">
      <c r="A12" s="273" t="s">
        <v>318</v>
      </c>
      <c r="B12" s="274"/>
      <c r="C12" s="275" t="s">
        <v>679</v>
      </c>
      <c r="D12" s="275" t="s">
        <v>679</v>
      </c>
      <c r="E12" s="277" t="s">
        <v>679</v>
      </c>
      <c r="F12" s="275" t="s">
        <v>679</v>
      </c>
      <c r="G12" s="477" t="s">
        <v>1000</v>
      </c>
      <c r="H12" s="275" t="s">
        <v>679</v>
      </c>
      <c r="I12" s="277" t="s">
        <v>679</v>
      </c>
      <c r="J12" s="275" t="s">
        <v>679</v>
      </c>
      <c r="K12" s="275" t="s">
        <v>679</v>
      </c>
      <c r="L12" s="275" t="s">
        <v>679</v>
      </c>
      <c r="M12" s="276" t="s">
        <v>679</v>
      </c>
      <c r="N12" s="275" t="s">
        <v>679</v>
      </c>
      <c r="O12" s="275" t="s">
        <v>679</v>
      </c>
      <c r="P12" s="275" t="s">
        <v>679</v>
      </c>
      <c r="Q12" s="275" t="s">
        <v>679</v>
      </c>
      <c r="R12" s="277" t="s">
        <v>679</v>
      </c>
      <c r="S12" s="275" t="s">
        <v>679</v>
      </c>
      <c r="T12" s="275" t="s">
        <v>679</v>
      </c>
      <c r="U12" s="275" t="s">
        <v>679</v>
      </c>
      <c r="V12" s="276" t="s">
        <v>679</v>
      </c>
      <c r="W12" s="275" t="s">
        <v>679</v>
      </c>
      <c r="X12" s="275" t="s">
        <v>679</v>
      </c>
      <c r="Y12" s="685" t="s">
        <v>679</v>
      </c>
      <c r="Z12" s="275" t="s">
        <v>679</v>
      </c>
      <c r="AA12" s="275" t="s">
        <v>679</v>
      </c>
      <c r="AB12" s="276" t="s">
        <v>679</v>
      </c>
      <c r="AC12" s="275" t="s">
        <v>679</v>
      </c>
      <c r="AD12" s="275" t="s">
        <v>679</v>
      </c>
    </row>
    <row r="13" spans="1:30" ht="12.75" customHeight="1">
      <c r="A13" s="258" t="s">
        <v>319</v>
      </c>
      <c r="B13" s="270"/>
      <c r="C13" s="260">
        <v>6383</v>
      </c>
      <c r="D13" s="260">
        <v>2872</v>
      </c>
      <c r="E13" s="272">
        <v>3511</v>
      </c>
      <c r="F13" s="260">
        <v>4908</v>
      </c>
      <c r="G13" s="474">
        <f t="shared" si="1"/>
        <v>76.89174369418768</v>
      </c>
      <c r="H13" s="260">
        <v>2200</v>
      </c>
      <c r="I13" s="272">
        <v>2708</v>
      </c>
      <c r="J13" s="260">
        <v>1349</v>
      </c>
      <c r="K13" s="260">
        <v>621</v>
      </c>
      <c r="L13" s="260">
        <v>728</v>
      </c>
      <c r="M13" s="271">
        <v>529</v>
      </c>
      <c r="N13" s="260">
        <v>214</v>
      </c>
      <c r="O13" s="260">
        <v>315</v>
      </c>
      <c r="P13" s="260">
        <v>496</v>
      </c>
      <c r="Q13" s="260">
        <v>257</v>
      </c>
      <c r="R13" s="272">
        <v>239</v>
      </c>
      <c r="S13" s="260">
        <v>324</v>
      </c>
      <c r="T13" s="260">
        <v>150</v>
      </c>
      <c r="U13" s="260">
        <v>174</v>
      </c>
      <c r="V13" s="271">
        <v>32</v>
      </c>
      <c r="W13" s="260">
        <v>16</v>
      </c>
      <c r="X13" s="260">
        <v>16</v>
      </c>
      <c r="Y13" s="683">
        <v>5</v>
      </c>
      <c r="Z13" s="260">
        <v>3</v>
      </c>
      <c r="AA13" s="260">
        <v>2</v>
      </c>
      <c r="AB13" s="271">
        <v>89</v>
      </c>
      <c r="AC13" s="260">
        <v>32</v>
      </c>
      <c r="AD13" s="260">
        <v>57</v>
      </c>
    </row>
    <row r="14" spans="1:30" ht="12.75" customHeight="1">
      <c r="A14" s="258" t="s">
        <v>320</v>
      </c>
      <c r="B14" s="270"/>
      <c r="C14" s="260">
        <v>1873</v>
      </c>
      <c r="D14" s="260">
        <v>846</v>
      </c>
      <c r="E14" s="272">
        <v>1027</v>
      </c>
      <c r="F14" s="260">
        <v>1468</v>
      </c>
      <c r="G14" s="474">
        <f t="shared" si="1"/>
        <v>78.3769353977576</v>
      </c>
      <c r="H14" s="260">
        <v>647</v>
      </c>
      <c r="I14" s="272">
        <v>821</v>
      </c>
      <c r="J14" s="260">
        <v>345</v>
      </c>
      <c r="K14" s="260">
        <v>174</v>
      </c>
      <c r="L14" s="260">
        <v>171</v>
      </c>
      <c r="M14" s="271">
        <v>151</v>
      </c>
      <c r="N14" s="260">
        <v>78</v>
      </c>
      <c r="O14" s="260">
        <v>73</v>
      </c>
      <c r="P14" s="260">
        <v>93</v>
      </c>
      <c r="Q14" s="260">
        <v>44</v>
      </c>
      <c r="R14" s="272">
        <v>49</v>
      </c>
      <c r="S14" s="260">
        <v>101</v>
      </c>
      <c r="T14" s="260">
        <v>52</v>
      </c>
      <c r="U14" s="260">
        <v>49</v>
      </c>
      <c r="V14" s="271">
        <v>19</v>
      </c>
      <c r="W14" s="260">
        <v>9</v>
      </c>
      <c r="X14" s="260">
        <v>10</v>
      </c>
      <c r="Y14" s="683">
        <v>1</v>
      </c>
      <c r="Z14" s="260">
        <v>1</v>
      </c>
      <c r="AA14" s="260" t="s">
        <v>679</v>
      </c>
      <c r="AB14" s="271">
        <v>40</v>
      </c>
      <c r="AC14" s="260">
        <v>15</v>
      </c>
      <c r="AD14" s="260">
        <v>25</v>
      </c>
    </row>
    <row r="15" spans="1:30" ht="12.75" customHeight="1">
      <c r="A15" s="258" t="s">
        <v>321</v>
      </c>
      <c r="B15" s="270"/>
      <c r="C15" s="260">
        <v>1384</v>
      </c>
      <c r="D15" s="260">
        <v>620</v>
      </c>
      <c r="E15" s="272">
        <v>764</v>
      </c>
      <c r="F15" s="260">
        <v>981</v>
      </c>
      <c r="G15" s="474">
        <f t="shared" si="1"/>
        <v>70.88150289017341</v>
      </c>
      <c r="H15" s="260">
        <v>436</v>
      </c>
      <c r="I15" s="272">
        <v>545</v>
      </c>
      <c r="J15" s="260">
        <v>331</v>
      </c>
      <c r="K15" s="260">
        <v>158</v>
      </c>
      <c r="L15" s="260">
        <v>173</v>
      </c>
      <c r="M15" s="271">
        <v>109</v>
      </c>
      <c r="N15" s="260">
        <v>48</v>
      </c>
      <c r="O15" s="260">
        <v>61</v>
      </c>
      <c r="P15" s="260">
        <v>136</v>
      </c>
      <c r="Q15" s="260">
        <v>66</v>
      </c>
      <c r="R15" s="272">
        <v>70</v>
      </c>
      <c r="S15" s="260">
        <v>86</v>
      </c>
      <c r="T15" s="260">
        <v>44</v>
      </c>
      <c r="U15" s="260">
        <v>42</v>
      </c>
      <c r="V15" s="271">
        <v>1</v>
      </c>
      <c r="W15" s="260" t="s">
        <v>679</v>
      </c>
      <c r="X15" s="260">
        <v>1</v>
      </c>
      <c r="Y15" s="683">
        <v>20</v>
      </c>
      <c r="Z15" s="260">
        <v>8</v>
      </c>
      <c r="AA15" s="260">
        <v>12</v>
      </c>
      <c r="AB15" s="271">
        <v>51</v>
      </c>
      <c r="AC15" s="260">
        <v>18</v>
      </c>
      <c r="AD15" s="260">
        <v>33</v>
      </c>
    </row>
    <row r="16" spans="1:30" ht="12.75" customHeight="1">
      <c r="A16" s="258" t="s">
        <v>322</v>
      </c>
      <c r="B16" s="270"/>
      <c r="C16" s="260">
        <v>3325</v>
      </c>
      <c r="D16" s="260">
        <v>1481</v>
      </c>
      <c r="E16" s="272">
        <v>1844</v>
      </c>
      <c r="F16" s="260">
        <v>2560</v>
      </c>
      <c r="G16" s="474">
        <f t="shared" si="1"/>
        <v>76.99248120300753</v>
      </c>
      <c r="H16" s="260">
        <v>1136</v>
      </c>
      <c r="I16" s="272">
        <v>1424</v>
      </c>
      <c r="J16" s="260">
        <v>664</v>
      </c>
      <c r="K16" s="260">
        <v>307</v>
      </c>
      <c r="L16" s="260">
        <v>357</v>
      </c>
      <c r="M16" s="271">
        <v>274</v>
      </c>
      <c r="N16" s="260">
        <v>127</v>
      </c>
      <c r="O16" s="260">
        <v>147</v>
      </c>
      <c r="P16" s="260">
        <v>187</v>
      </c>
      <c r="Q16" s="260">
        <v>85</v>
      </c>
      <c r="R16" s="272">
        <v>102</v>
      </c>
      <c r="S16" s="260">
        <v>203</v>
      </c>
      <c r="T16" s="260">
        <v>95</v>
      </c>
      <c r="U16" s="260">
        <v>108</v>
      </c>
      <c r="V16" s="271">
        <v>17</v>
      </c>
      <c r="W16" s="260">
        <v>7</v>
      </c>
      <c r="X16" s="260">
        <v>10</v>
      </c>
      <c r="Y16" s="683">
        <v>1</v>
      </c>
      <c r="Z16" s="260" t="s">
        <v>679</v>
      </c>
      <c r="AA16" s="260">
        <v>1</v>
      </c>
      <c r="AB16" s="271">
        <v>83</v>
      </c>
      <c r="AC16" s="260">
        <v>31</v>
      </c>
      <c r="AD16" s="260">
        <v>52</v>
      </c>
    </row>
    <row r="17" spans="1:30" ht="12.75" customHeight="1">
      <c r="A17" s="258" t="s">
        <v>323</v>
      </c>
      <c r="B17" s="270"/>
      <c r="C17" s="260">
        <v>2251</v>
      </c>
      <c r="D17" s="260">
        <v>975</v>
      </c>
      <c r="E17" s="272">
        <v>1276</v>
      </c>
      <c r="F17" s="260">
        <v>1622</v>
      </c>
      <c r="G17" s="474">
        <f t="shared" si="1"/>
        <v>72.05686361617059</v>
      </c>
      <c r="H17" s="260">
        <v>697</v>
      </c>
      <c r="I17" s="272">
        <v>925</v>
      </c>
      <c r="J17" s="260">
        <v>542</v>
      </c>
      <c r="K17" s="260">
        <v>235</v>
      </c>
      <c r="L17" s="260">
        <v>307</v>
      </c>
      <c r="M17" s="271">
        <v>227</v>
      </c>
      <c r="N17" s="260">
        <v>98</v>
      </c>
      <c r="O17" s="260">
        <v>129</v>
      </c>
      <c r="P17" s="260">
        <v>165</v>
      </c>
      <c r="Q17" s="260">
        <v>71</v>
      </c>
      <c r="R17" s="272">
        <v>94</v>
      </c>
      <c r="S17" s="260">
        <v>150</v>
      </c>
      <c r="T17" s="260">
        <v>66</v>
      </c>
      <c r="U17" s="260">
        <v>84</v>
      </c>
      <c r="V17" s="271">
        <v>18</v>
      </c>
      <c r="W17" s="260">
        <v>10</v>
      </c>
      <c r="X17" s="260">
        <v>8</v>
      </c>
      <c r="Y17" s="683">
        <v>3</v>
      </c>
      <c r="Z17" s="260" t="s">
        <v>679</v>
      </c>
      <c r="AA17" s="260">
        <v>3</v>
      </c>
      <c r="AB17" s="271">
        <v>66</v>
      </c>
      <c r="AC17" s="260">
        <v>33</v>
      </c>
      <c r="AD17" s="260">
        <v>33</v>
      </c>
    </row>
    <row r="18" spans="1:30" ht="12.75" customHeight="1">
      <c r="A18" s="265" t="s">
        <v>324</v>
      </c>
      <c r="B18" s="266"/>
      <c r="C18" s="267">
        <v>2039</v>
      </c>
      <c r="D18" s="267">
        <v>898</v>
      </c>
      <c r="E18" s="269">
        <v>1141</v>
      </c>
      <c r="F18" s="267">
        <v>1374</v>
      </c>
      <c r="G18" s="476">
        <f t="shared" si="1"/>
        <v>67.38597351642962</v>
      </c>
      <c r="H18" s="267">
        <v>593</v>
      </c>
      <c r="I18" s="269">
        <v>781</v>
      </c>
      <c r="J18" s="267">
        <v>540</v>
      </c>
      <c r="K18" s="267">
        <v>246</v>
      </c>
      <c r="L18" s="267">
        <v>294</v>
      </c>
      <c r="M18" s="268">
        <v>188</v>
      </c>
      <c r="N18" s="267">
        <v>80</v>
      </c>
      <c r="O18" s="267">
        <v>108</v>
      </c>
      <c r="P18" s="267">
        <v>190</v>
      </c>
      <c r="Q18" s="267">
        <v>91</v>
      </c>
      <c r="R18" s="269">
        <v>99</v>
      </c>
      <c r="S18" s="267">
        <v>162</v>
      </c>
      <c r="T18" s="267">
        <v>75</v>
      </c>
      <c r="U18" s="267">
        <v>87</v>
      </c>
      <c r="V18" s="268">
        <v>24</v>
      </c>
      <c r="W18" s="267">
        <v>15</v>
      </c>
      <c r="X18" s="267">
        <v>9</v>
      </c>
      <c r="Y18" s="684" t="s">
        <v>679</v>
      </c>
      <c r="Z18" s="267" t="s">
        <v>679</v>
      </c>
      <c r="AA18" s="267" t="s">
        <v>679</v>
      </c>
      <c r="AB18" s="268">
        <v>101</v>
      </c>
      <c r="AC18" s="267">
        <v>44</v>
      </c>
      <c r="AD18" s="267">
        <v>57</v>
      </c>
    </row>
    <row r="19" spans="1:30" ht="12.75" customHeight="1">
      <c r="A19" s="258" t="s">
        <v>325</v>
      </c>
      <c r="B19" s="270"/>
      <c r="C19" s="260">
        <v>1247</v>
      </c>
      <c r="D19" s="260">
        <v>537</v>
      </c>
      <c r="E19" s="272">
        <v>710</v>
      </c>
      <c r="F19" s="260">
        <v>928</v>
      </c>
      <c r="G19" s="474">
        <f t="shared" si="1"/>
        <v>74.4186046511628</v>
      </c>
      <c r="H19" s="260">
        <v>386</v>
      </c>
      <c r="I19" s="272">
        <v>542</v>
      </c>
      <c r="J19" s="260">
        <v>252</v>
      </c>
      <c r="K19" s="260">
        <v>117</v>
      </c>
      <c r="L19" s="260">
        <v>135</v>
      </c>
      <c r="M19" s="271">
        <v>80</v>
      </c>
      <c r="N19" s="260">
        <v>38</v>
      </c>
      <c r="O19" s="260">
        <v>42</v>
      </c>
      <c r="P19" s="260">
        <v>108</v>
      </c>
      <c r="Q19" s="260">
        <v>46</v>
      </c>
      <c r="R19" s="272">
        <v>62</v>
      </c>
      <c r="S19" s="260">
        <v>64</v>
      </c>
      <c r="T19" s="260">
        <v>33</v>
      </c>
      <c r="U19" s="260">
        <v>31</v>
      </c>
      <c r="V19" s="271">
        <v>14</v>
      </c>
      <c r="W19" s="260">
        <v>10</v>
      </c>
      <c r="X19" s="260">
        <v>4</v>
      </c>
      <c r="Y19" s="683">
        <v>1</v>
      </c>
      <c r="Z19" s="260">
        <v>1</v>
      </c>
      <c r="AA19" s="260" t="s">
        <v>679</v>
      </c>
      <c r="AB19" s="271">
        <v>52</v>
      </c>
      <c r="AC19" s="260">
        <v>23</v>
      </c>
      <c r="AD19" s="260">
        <v>29</v>
      </c>
    </row>
    <row r="20" spans="1:30" ht="12.75" customHeight="1">
      <c r="A20" s="258" t="s">
        <v>326</v>
      </c>
      <c r="B20" s="270"/>
      <c r="C20" s="260">
        <v>2073</v>
      </c>
      <c r="D20" s="260">
        <v>948</v>
      </c>
      <c r="E20" s="272">
        <v>1125</v>
      </c>
      <c r="F20" s="260">
        <v>1563</v>
      </c>
      <c r="G20" s="474">
        <f t="shared" si="1"/>
        <v>75.39797395079594</v>
      </c>
      <c r="H20" s="260">
        <v>703</v>
      </c>
      <c r="I20" s="272">
        <v>860</v>
      </c>
      <c r="J20" s="260">
        <v>452</v>
      </c>
      <c r="K20" s="260">
        <v>219</v>
      </c>
      <c r="L20" s="260">
        <v>233</v>
      </c>
      <c r="M20" s="271">
        <v>150</v>
      </c>
      <c r="N20" s="260">
        <v>78</v>
      </c>
      <c r="O20" s="260">
        <v>72</v>
      </c>
      <c r="P20" s="260">
        <v>175</v>
      </c>
      <c r="Q20" s="260">
        <v>81</v>
      </c>
      <c r="R20" s="272">
        <v>94</v>
      </c>
      <c r="S20" s="260">
        <v>127</v>
      </c>
      <c r="T20" s="260">
        <v>60</v>
      </c>
      <c r="U20" s="260">
        <v>67</v>
      </c>
      <c r="V20" s="271">
        <v>15</v>
      </c>
      <c r="W20" s="260">
        <v>9</v>
      </c>
      <c r="X20" s="260">
        <v>6</v>
      </c>
      <c r="Y20" s="683" t="s">
        <v>679</v>
      </c>
      <c r="Z20" s="260" t="s">
        <v>679</v>
      </c>
      <c r="AA20" s="260" t="s">
        <v>679</v>
      </c>
      <c r="AB20" s="271">
        <v>43</v>
      </c>
      <c r="AC20" s="260">
        <v>17</v>
      </c>
      <c r="AD20" s="260">
        <v>26</v>
      </c>
    </row>
    <row r="21" spans="1:30" ht="12.75" customHeight="1">
      <c r="A21" s="258" t="s">
        <v>327</v>
      </c>
      <c r="B21" s="270"/>
      <c r="C21" s="260">
        <v>4723</v>
      </c>
      <c r="D21" s="260">
        <v>2123</v>
      </c>
      <c r="E21" s="272">
        <v>2600</v>
      </c>
      <c r="F21" s="260">
        <v>3505</v>
      </c>
      <c r="G21" s="474">
        <f t="shared" si="1"/>
        <v>74.21130637306797</v>
      </c>
      <c r="H21" s="260">
        <v>1552</v>
      </c>
      <c r="I21" s="272">
        <v>1953</v>
      </c>
      <c r="J21" s="260">
        <v>1111</v>
      </c>
      <c r="K21" s="260">
        <v>523</v>
      </c>
      <c r="L21" s="260">
        <v>588</v>
      </c>
      <c r="M21" s="271">
        <v>379</v>
      </c>
      <c r="N21" s="260">
        <v>163</v>
      </c>
      <c r="O21" s="260">
        <v>216</v>
      </c>
      <c r="P21" s="260">
        <v>363</v>
      </c>
      <c r="Q21" s="260">
        <v>164</v>
      </c>
      <c r="R21" s="272">
        <v>199</v>
      </c>
      <c r="S21" s="260">
        <v>369</v>
      </c>
      <c r="T21" s="260">
        <v>196</v>
      </c>
      <c r="U21" s="260">
        <v>173</v>
      </c>
      <c r="V21" s="271">
        <v>27</v>
      </c>
      <c r="W21" s="260">
        <v>12</v>
      </c>
      <c r="X21" s="260">
        <v>15</v>
      </c>
      <c r="Y21" s="683">
        <v>2</v>
      </c>
      <c r="Z21" s="260">
        <v>1</v>
      </c>
      <c r="AA21" s="260">
        <v>1</v>
      </c>
      <c r="AB21" s="271">
        <v>78</v>
      </c>
      <c r="AC21" s="260">
        <v>35</v>
      </c>
      <c r="AD21" s="260">
        <v>43</v>
      </c>
    </row>
    <row r="22" spans="1:30" ht="12.75" customHeight="1">
      <c r="A22" s="273" t="s">
        <v>328</v>
      </c>
      <c r="B22" s="274"/>
      <c r="C22" s="275">
        <v>1443</v>
      </c>
      <c r="D22" s="275">
        <v>619</v>
      </c>
      <c r="E22" s="277">
        <v>824</v>
      </c>
      <c r="F22" s="275">
        <v>993</v>
      </c>
      <c r="G22" s="477">
        <f t="shared" si="1"/>
        <v>68.81496881496881</v>
      </c>
      <c r="H22" s="275">
        <v>415</v>
      </c>
      <c r="I22" s="277">
        <v>578</v>
      </c>
      <c r="J22" s="275">
        <v>381</v>
      </c>
      <c r="K22" s="275">
        <v>173</v>
      </c>
      <c r="L22" s="275">
        <v>208</v>
      </c>
      <c r="M22" s="276">
        <v>128</v>
      </c>
      <c r="N22" s="275">
        <v>54</v>
      </c>
      <c r="O22" s="275">
        <v>74</v>
      </c>
      <c r="P22" s="275">
        <v>126</v>
      </c>
      <c r="Q22" s="275">
        <v>50</v>
      </c>
      <c r="R22" s="277">
        <v>76</v>
      </c>
      <c r="S22" s="275">
        <v>127</v>
      </c>
      <c r="T22" s="275">
        <v>69</v>
      </c>
      <c r="U22" s="275">
        <v>58</v>
      </c>
      <c r="V22" s="276">
        <v>19</v>
      </c>
      <c r="W22" s="275">
        <v>10</v>
      </c>
      <c r="X22" s="275">
        <v>9</v>
      </c>
      <c r="Y22" s="685" t="s">
        <v>679</v>
      </c>
      <c r="Z22" s="275" t="s">
        <v>679</v>
      </c>
      <c r="AA22" s="275" t="s">
        <v>679</v>
      </c>
      <c r="AB22" s="276">
        <v>50</v>
      </c>
      <c r="AC22" s="275">
        <v>21</v>
      </c>
      <c r="AD22" s="275">
        <v>29</v>
      </c>
    </row>
    <row r="23" spans="1:30" ht="12.75" customHeight="1">
      <c r="A23" s="258" t="s">
        <v>329</v>
      </c>
      <c r="B23" s="270"/>
      <c r="C23" s="260">
        <v>2334</v>
      </c>
      <c r="D23" s="260">
        <v>1006</v>
      </c>
      <c r="E23" s="272">
        <v>1328</v>
      </c>
      <c r="F23" s="260">
        <v>1574</v>
      </c>
      <c r="G23" s="474">
        <f t="shared" si="1"/>
        <v>67.43787489288775</v>
      </c>
      <c r="H23" s="260">
        <v>654</v>
      </c>
      <c r="I23" s="272">
        <v>920</v>
      </c>
      <c r="J23" s="260">
        <v>597</v>
      </c>
      <c r="K23" s="260">
        <v>281</v>
      </c>
      <c r="L23" s="260">
        <v>316</v>
      </c>
      <c r="M23" s="271">
        <v>229</v>
      </c>
      <c r="N23" s="260">
        <v>99</v>
      </c>
      <c r="O23" s="260">
        <v>130</v>
      </c>
      <c r="P23" s="260">
        <v>169</v>
      </c>
      <c r="Q23" s="260">
        <v>70</v>
      </c>
      <c r="R23" s="272">
        <v>99</v>
      </c>
      <c r="S23" s="260">
        <v>199</v>
      </c>
      <c r="T23" s="260">
        <v>112</v>
      </c>
      <c r="U23" s="260">
        <v>87</v>
      </c>
      <c r="V23" s="271">
        <v>44</v>
      </c>
      <c r="W23" s="260">
        <v>18</v>
      </c>
      <c r="X23" s="260">
        <v>26</v>
      </c>
      <c r="Y23" s="683">
        <v>1</v>
      </c>
      <c r="Z23" s="260" t="s">
        <v>679</v>
      </c>
      <c r="AA23" s="260">
        <v>1</v>
      </c>
      <c r="AB23" s="271">
        <v>118</v>
      </c>
      <c r="AC23" s="260">
        <v>53</v>
      </c>
      <c r="AD23" s="260">
        <v>65</v>
      </c>
    </row>
    <row r="24" spans="1:30" ht="12.75" customHeight="1">
      <c r="A24" s="258" t="s">
        <v>330</v>
      </c>
      <c r="B24" s="270"/>
      <c r="C24" s="260">
        <v>843</v>
      </c>
      <c r="D24" s="260">
        <v>370</v>
      </c>
      <c r="E24" s="272">
        <v>473</v>
      </c>
      <c r="F24" s="260">
        <v>563</v>
      </c>
      <c r="G24" s="474">
        <f t="shared" si="1"/>
        <v>66.78529062870699</v>
      </c>
      <c r="H24" s="260">
        <v>246</v>
      </c>
      <c r="I24" s="272">
        <v>317</v>
      </c>
      <c r="J24" s="260">
        <v>217</v>
      </c>
      <c r="K24" s="260">
        <v>97</v>
      </c>
      <c r="L24" s="260">
        <v>120</v>
      </c>
      <c r="M24" s="271">
        <v>84</v>
      </c>
      <c r="N24" s="260">
        <v>32</v>
      </c>
      <c r="O24" s="260">
        <v>52</v>
      </c>
      <c r="P24" s="260">
        <v>69</v>
      </c>
      <c r="Q24" s="260">
        <v>33</v>
      </c>
      <c r="R24" s="272">
        <v>36</v>
      </c>
      <c r="S24" s="260">
        <v>64</v>
      </c>
      <c r="T24" s="260">
        <v>32</v>
      </c>
      <c r="U24" s="260">
        <v>32</v>
      </c>
      <c r="V24" s="271">
        <v>17</v>
      </c>
      <c r="W24" s="260">
        <v>7</v>
      </c>
      <c r="X24" s="260">
        <v>10</v>
      </c>
      <c r="Y24" s="683">
        <v>1</v>
      </c>
      <c r="Z24" s="260" t="s">
        <v>679</v>
      </c>
      <c r="AA24" s="260">
        <v>1</v>
      </c>
      <c r="AB24" s="271">
        <v>45</v>
      </c>
      <c r="AC24" s="260">
        <v>20</v>
      </c>
      <c r="AD24" s="260">
        <v>25</v>
      </c>
    </row>
    <row r="25" spans="1:30" ht="12.75" customHeight="1">
      <c r="A25" s="258" t="s">
        <v>331</v>
      </c>
      <c r="B25" s="270"/>
      <c r="C25" s="260">
        <v>1201</v>
      </c>
      <c r="D25" s="260">
        <v>498</v>
      </c>
      <c r="E25" s="272">
        <v>703</v>
      </c>
      <c r="F25" s="260">
        <v>780</v>
      </c>
      <c r="G25" s="474">
        <f t="shared" si="1"/>
        <v>64.9458784346378</v>
      </c>
      <c r="H25" s="260">
        <v>319</v>
      </c>
      <c r="I25" s="272">
        <v>461</v>
      </c>
      <c r="J25" s="260">
        <v>353</v>
      </c>
      <c r="K25" s="260">
        <v>152</v>
      </c>
      <c r="L25" s="260">
        <v>201</v>
      </c>
      <c r="M25" s="271">
        <v>150</v>
      </c>
      <c r="N25" s="260">
        <v>61</v>
      </c>
      <c r="O25" s="260">
        <v>89</v>
      </c>
      <c r="P25" s="260">
        <v>85</v>
      </c>
      <c r="Q25" s="260">
        <v>36</v>
      </c>
      <c r="R25" s="272">
        <v>49</v>
      </c>
      <c r="S25" s="260">
        <v>118</v>
      </c>
      <c r="T25" s="260">
        <v>55</v>
      </c>
      <c r="U25" s="260">
        <v>63</v>
      </c>
      <c r="V25" s="271">
        <v>20</v>
      </c>
      <c r="W25" s="260">
        <v>7</v>
      </c>
      <c r="X25" s="260">
        <v>13</v>
      </c>
      <c r="Y25" s="683" t="s">
        <v>679</v>
      </c>
      <c r="Z25" s="260" t="s">
        <v>679</v>
      </c>
      <c r="AA25" s="260" t="s">
        <v>679</v>
      </c>
      <c r="AB25" s="271">
        <v>48</v>
      </c>
      <c r="AC25" s="260">
        <v>20</v>
      </c>
      <c r="AD25" s="260">
        <v>28</v>
      </c>
    </row>
    <row r="26" spans="1:30" ht="12.75" customHeight="1">
      <c r="A26" s="258" t="s">
        <v>332</v>
      </c>
      <c r="B26" s="270"/>
      <c r="C26" s="260">
        <v>666</v>
      </c>
      <c r="D26" s="260">
        <v>285</v>
      </c>
      <c r="E26" s="272">
        <v>381</v>
      </c>
      <c r="F26" s="260">
        <v>484</v>
      </c>
      <c r="G26" s="474">
        <f t="shared" si="1"/>
        <v>72.67267267267268</v>
      </c>
      <c r="H26" s="260">
        <v>211</v>
      </c>
      <c r="I26" s="272">
        <v>273</v>
      </c>
      <c r="J26" s="260">
        <v>119</v>
      </c>
      <c r="K26" s="260">
        <v>50</v>
      </c>
      <c r="L26" s="260">
        <v>69</v>
      </c>
      <c r="M26" s="271">
        <v>20</v>
      </c>
      <c r="N26" s="260">
        <v>11</v>
      </c>
      <c r="O26" s="260">
        <v>9</v>
      </c>
      <c r="P26" s="260">
        <v>54</v>
      </c>
      <c r="Q26" s="260">
        <v>18</v>
      </c>
      <c r="R26" s="272">
        <v>36</v>
      </c>
      <c r="S26" s="260">
        <v>45</v>
      </c>
      <c r="T26" s="260">
        <v>21</v>
      </c>
      <c r="U26" s="260">
        <v>24</v>
      </c>
      <c r="V26" s="271">
        <v>6</v>
      </c>
      <c r="W26" s="260">
        <v>2</v>
      </c>
      <c r="X26" s="260">
        <v>4</v>
      </c>
      <c r="Y26" s="683" t="s">
        <v>679</v>
      </c>
      <c r="Z26" s="260" t="s">
        <v>679</v>
      </c>
      <c r="AA26" s="260" t="s">
        <v>679</v>
      </c>
      <c r="AB26" s="271">
        <v>57</v>
      </c>
      <c r="AC26" s="260">
        <v>22</v>
      </c>
      <c r="AD26" s="260">
        <v>35</v>
      </c>
    </row>
    <row r="27" spans="1:30" ht="12.75" customHeight="1">
      <c r="A27" s="258" t="s">
        <v>333</v>
      </c>
      <c r="B27" s="270"/>
      <c r="C27" s="260">
        <v>611</v>
      </c>
      <c r="D27" s="260">
        <v>276</v>
      </c>
      <c r="E27" s="272">
        <v>335</v>
      </c>
      <c r="F27" s="260">
        <v>428</v>
      </c>
      <c r="G27" s="474">
        <f t="shared" si="1"/>
        <v>70.04909983633388</v>
      </c>
      <c r="H27" s="260">
        <v>191</v>
      </c>
      <c r="I27" s="272">
        <v>237</v>
      </c>
      <c r="J27" s="260">
        <v>127</v>
      </c>
      <c r="K27" s="260">
        <v>55</v>
      </c>
      <c r="L27" s="260">
        <v>72</v>
      </c>
      <c r="M27" s="271">
        <v>42</v>
      </c>
      <c r="N27" s="260">
        <v>19</v>
      </c>
      <c r="O27" s="260">
        <v>23</v>
      </c>
      <c r="P27" s="260">
        <v>36</v>
      </c>
      <c r="Q27" s="260">
        <v>17</v>
      </c>
      <c r="R27" s="272">
        <v>19</v>
      </c>
      <c r="S27" s="260">
        <v>49</v>
      </c>
      <c r="T27" s="260">
        <v>19</v>
      </c>
      <c r="U27" s="260">
        <v>30</v>
      </c>
      <c r="V27" s="271">
        <v>5</v>
      </c>
      <c r="W27" s="260">
        <v>3</v>
      </c>
      <c r="X27" s="260">
        <v>2</v>
      </c>
      <c r="Y27" s="683" t="s">
        <v>679</v>
      </c>
      <c r="Z27" s="260" t="s">
        <v>679</v>
      </c>
      <c r="AA27" s="260" t="s">
        <v>679</v>
      </c>
      <c r="AB27" s="271">
        <v>51</v>
      </c>
      <c r="AC27" s="260">
        <v>27</v>
      </c>
      <c r="AD27" s="260">
        <v>24</v>
      </c>
    </row>
    <row r="28" spans="1:30" ht="12.75" customHeight="1">
      <c r="A28" s="265" t="s">
        <v>334</v>
      </c>
      <c r="B28" s="266"/>
      <c r="C28" s="267">
        <v>948</v>
      </c>
      <c r="D28" s="267">
        <v>437</v>
      </c>
      <c r="E28" s="269">
        <v>511</v>
      </c>
      <c r="F28" s="267">
        <v>734</v>
      </c>
      <c r="G28" s="476">
        <f t="shared" si="1"/>
        <v>77.42616033755274</v>
      </c>
      <c r="H28" s="267">
        <v>341</v>
      </c>
      <c r="I28" s="269">
        <v>393</v>
      </c>
      <c r="J28" s="267">
        <v>182</v>
      </c>
      <c r="K28" s="267">
        <v>80</v>
      </c>
      <c r="L28" s="267">
        <v>102</v>
      </c>
      <c r="M28" s="268">
        <v>57</v>
      </c>
      <c r="N28" s="267">
        <v>21</v>
      </c>
      <c r="O28" s="267">
        <v>36</v>
      </c>
      <c r="P28" s="267">
        <v>69</v>
      </c>
      <c r="Q28" s="267">
        <v>30</v>
      </c>
      <c r="R28" s="269">
        <v>39</v>
      </c>
      <c r="S28" s="267">
        <v>56</v>
      </c>
      <c r="T28" s="267">
        <v>29</v>
      </c>
      <c r="U28" s="267">
        <v>27</v>
      </c>
      <c r="V28" s="268">
        <v>11</v>
      </c>
      <c r="W28" s="267">
        <v>7</v>
      </c>
      <c r="X28" s="267">
        <v>4</v>
      </c>
      <c r="Y28" s="684">
        <v>1</v>
      </c>
      <c r="Z28" s="267" t="s">
        <v>679</v>
      </c>
      <c r="AA28" s="267">
        <v>1</v>
      </c>
      <c r="AB28" s="268">
        <v>20</v>
      </c>
      <c r="AC28" s="267">
        <v>9</v>
      </c>
      <c r="AD28" s="267">
        <v>11</v>
      </c>
    </row>
    <row r="29" spans="1:30" ht="12.75" customHeight="1">
      <c r="A29" s="258" t="s">
        <v>335</v>
      </c>
      <c r="B29" s="270"/>
      <c r="C29" s="260">
        <v>2829</v>
      </c>
      <c r="D29" s="260">
        <v>1223</v>
      </c>
      <c r="E29" s="272">
        <v>1606</v>
      </c>
      <c r="F29" s="260">
        <v>2218</v>
      </c>
      <c r="G29" s="474">
        <f t="shared" si="1"/>
        <v>78.40226228349239</v>
      </c>
      <c r="H29" s="260">
        <v>944</v>
      </c>
      <c r="I29" s="272">
        <v>1274</v>
      </c>
      <c r="J29" s="260">
        <v>553</v>
      </c>
      <c r="K29" s="260">
        <v>252</v>
      </c>
      <c r="L29" s="260">
        <v>301</v>
      </c>
      <c r="M29" s="271">
        <v>209</v>
      </c>
      <c r="N29" s="260">
        <v>89</v>
      </c>
      <c r="O29" s="260">
        <v>120</v>
      </c>
      <c r="P29" s="260">
        <v>160</v>
      </c>
      <c r="Q29" s="260">
        <v>68</v>
      </c>
      <c r="R29" s="272">
        <v>92</v>
      </c>
      <c r="S29" s="260">
        <v>184</v>
      </c>
      <c r="T29" s="260">
        <v>95</v>
      </c>
      <c r="U29" s="260">
        <v>89</v>
      </c>
      <c r="V29" s="271">
        <v>8</v>
      </c>
      <c r="W29" s="260">
        <v>5</v>
      </c>
      <c r="X29" s="260">
        <v>3</v>
      </c>
      <c r="Y29" s="683">
        <v>1</v>
      </c>
      <c r="Z29" s="260" t="s">
        <v>679</v>
      </c>
      <c r="AA29" s="260">
        <v>1</v>
      </c>
      <c r="AB29" s="271">
        <v>49</v>
      </c>
      <c r="AC29" s="260">
        <v>22</v>
      </c>
      <c r="AD29" s="260">
        <v>27</v>
      </c>
    </row>
    <row r="30" spans="1:30" ht="12.75" customHeight="1">
      <c r="A30" s="258" t="s">
        <v>336</v>
      </c>
      <c r="B30" s="270"/>
      <c r="C30" s="260">
        <v>625</v>
      </c>
      <c r="D30" s="260">
        <v>271</v>
      </c>
      <c r="E30" s="272">
        <v>354</v>
      </c>
      <c r="F30" s="260">
        <v>413</v>
      </c>
      <c r="G30" s="474">
        <f t="shared" si="1"/>
        <v>66.08000000000001</v>
      </c>
      <c r="H30" s="260">
        <v>189</v>
      </c>
      <c r="I30" s="272">
        <v>224</v>
      </c>
      <c r="J30" s="260">
        <v>180</v>
      </c>
      <c r="K30" s="260">
        <v>69</v>
      </c>
      <c r="L30" s="260">
        <v>111</v>
      </c>
      <c r="M30" s="271">
        <v>61</v>
      </c>
      <c r="N30" s="260">
        <v>21</v>
      </c>
      <c r="O30" s="260">
        <v>40</v>
      </c>
      <c r="P30" s="260">
        <v>75</v>
      </c>
      <c r="Q30" s="260">
        <v>29</v>
      </c>
      <c r="R30" s="272">
        <v>46</v>
      </c>
      <c r="S30" s="260">
        <v>44</v>
      </c>
      <c r="T30" s="260">
        <v>19</v>
      </c>
      <c r="U30" s="260">
        <v>25</v>
      </c>
      <c r="V30" s="271">
        <v>3</v>
      </c>
      <c r="W30" s="260">
        <v>1</v>
      </c>
      <c r="X30" s="260">
        <v>2</v>
      </c>
      <c r="Y30" s="683" t="s">
        <v>679</v>
      </c>
      <c r="Z30" s="260" t="s">
        <v>679</v>
      </c>
      <c r="AA30" s="260" t="s">
        <v>679</v>
      </c>
      <c r="AB30" s="271">
        <v>29</v>
      </c>
      <c r="AC30" s="260">
        <v>12</v>
      </c>
      <c r="AD30" s="260">
        <v>17</v>
      </c>
    </row>
    <row r="31" spans="1:30" ht="12.75" customHeight="1">
      <c r="A31" s="258" t="s">
        <v>337</v>
      </c>
      <c r="B31" s="270"/>
      <c r="C31" s="260">
        <v>1136</v>
      </c>
      <c r="D31" s="260">
        <v>482</v>
      </c>
      <c r="E31" s="272">
        <v>654</v>
      </c>
      <c r="F31" s="260">
        <v>664</v>
      </c>
      <c r="G31" s="474">
        <f t="shared" si="1"/>
        <v>58.45070422535211</v>
      </c>
      <c r="H31" s="260">
        <v>271</v>
      </c>
      <c r="I31" s="272">
        <v>393</v>
      </c>
      <c r="J31" s="260">
        <v>396</v>
      </c>
      <c r="K31" s="260">
        <v>176</v>
      </c>
      <c r="L31" s="260">
        <v>220</v>
      </c>
      <c r="M31" s="271">
        <v>92</v>
      </c>
      <c r="N31" s="260">
        <v>35</v>
      </c>
      <c r="O31" s="260">
        <v>57</v>
      </c>
      <c r="P31" s="260">
        <v>133</v>
      </c>
      <c r="Q31" s="260">
        <v>55</v>
      </c>
      <c r="R31" s="272">
        <v>78</v>
      </c>
      <c r="S31" s="260">
        <v>171</v>
      </c>
      <c r="T31" s="260">
        <v>86</v>
      </c>
      <c r="U31" s="260">
        <v>85</v>
      </c>
      <c r="V31" s="271">
        <v>7</v>
      </c>
      <c r="W31" s="260">
        <v>3</v>
      </c>
      <c r="X31" s="260">
        <v>4</v>
      </c>
      <c r="Y31" s="683" t="s">
        <v>679</v>
      </c>
      <c r="Z31" s="260" t="s">
        <v>679</v>
      </c>
      <c r="AA31" s="260" t="s">
        <v>679</v>
      </c>
      <c r="AB31" s="271">
        <v>69</v>
      </c>
      <c r="AC31" s="260">
        <v>32</v>
      </c>
      <c r="AD31" s="260">
        <v>37</v>
      </c>
    </row>
    <row r="32" spans="1:30" ht="12.75" customHeight="1">
      <c r="A32" s="273" t="s">
        <v>338</v>
      </c>
      <c r="B32" s="274"/>
      <c r="C32" s="275">
        <v>499</v>
      </c>
      <c r="D32" s="275">
        <v>211</v>
      </c>
      <c r="E32" s="277">
        <v>288</v>
      </c>
      <c r="F32" s="275">
        <v>390</v>
      </c>
      <c r="G32" s="477">
        <f t="shared" si="1"/>
        <v>78.15631262525051</v>
      </c>
      <c r="H32" s="275">
        <v>176</v>
      </c>
      <c r="I32" s="277">
        <v>214</v>
      </c>
      <c r="J32" s="275">
        <v>99</v>
      </c>
      <c r="K32" s="275">
        <v>32</v>
      </c>
      <c r="L32" s="275">
        <v>67</v>
      </c>
      <c r="M32" s="276">
        <v>20</v>
      </c>
      <c r="N32" s="275">
        <v>10</v>
      </c>
      <c r="O32" s="275">
        <v>10</v>
      </c>
      <c r="P32" s="275">
        <v>35</v>
      </c>
      <c r="Q32" s="275">
        <v>12</v>
      </c>
      <c r="R32" s="277">
        <v>23</v>
      </c>
      <c r="S32" s="275">
        <v>44</v>
      </c>
      <c r="T32" s="275">
        <v>10</v>
      </c>
      <c r="U32" s="275">
        <v>34</v>
      </c>
      <c r="V32" s="276">
        <v>3</v>
      </c>
      <c r="W32" s="275" t="s">
        <v>679</v>
      </c>
      <c r="X32" s="275">
        <v>3</v>
      </c>
      <c r="Y32" s="685" t="s">
        <v>679</v>
      </c>
      <c r="Z32" s="275" t="s">
        <v>679</v>
      </c>
      <c r="AA32" s="275" t="s">
        <v>679</v>
      </c>
      <c r="AB32" s="276">
        <v>7</v>
      </c>
      <c r="AC32" s="275">
        <v>3</v>
      </c>
      <c r="AD32" s="275">
        <v>4</v>
      </c>
    </row>
    <row r="33" spans="1:30" ht="12.75" customHeight="1">
      <c r="A33" s="258" t="s">
        <v>339</v>
      </c>
      <c r="B33" s="270"/>
      <c r="C33" s="260">
        <v>683</v>
      </c>
      <c r="D33" s="260">
        <v>313</v>
      </c>
      <c r="E33" s="272">
        <v>370</v>
      </c>
      <c r="F33" s="260">
        <v>446</v>
      </c>
      <c r="G33" s="474">
        <f t="shared" si="1"/>
        <v>65.30014641288433</v>
      </c>
      <c r="H33" s="260">
        <v>200</v>
      </c>
      <c r="I33" s="272">
        <v>246</v>
      </c>
      <c r="J33" s="260">
        <v>205</v>
      </c>
      <c r="K33" s="260">
        <v>98</v>
      </c>
      <c r="L33" s="260">
        <v>107</v>
      </c>
      <c r="M33" s="271">
        <v>49</v>
      </c>
      <c r="N33" s="260">
        <v>26</v>
      </c>
      <c r="O33" s="260">
        <v>23</v>
      </c>
      <c r="P33" s="260">
        <v>93</v>
      </c>
      <c r="Q33" s="260">
        <v>39</v>
      </c>
      <c r="R33" s="272">
        <v>54</v>
      </c>
      <c r="S33" s="260">
        <v>63</v>
      </c>
      <c r="T33" s="260">
        <v>33</v>
      </c>
      <c r="U33" s="260">
        <v>30</v>
      </c>
      <c r="V33" s="271">
        <v>2</v>
      </c>
      <c r="W33" s="260">
        <v>1</v>
      </c>
      <c r="X33" s="260">
        <v>1</v>
      </c>
      <c r="Y33" s="683" t="s">
        <v>679</v>
      </c>
      <c r="Z33" s="260" t="s">
        <v>679</v>
      </c>
      <c r="AA33" s="260" t="s">
        <v>679</v>
      </c>
      <c r="AB33" s="271">
        <v>30</v>
      </c>
      <c r="AC33" s="260">
        <v>14</v>
      </c>
      <c r="AD33" s="260">
        <v>16</v>
      </c>
    </row>
    <row r="34" spans="1:30" ht="12.75" customHeight="1">
      <c r="A34" s="258" t="s">
        <v>340</v>
      </c>
      <c r="B34" s="270"/>
      <c r="C34" s="260">
        <v>1910</v>
      </c>
      <c r="D34" s="260">
        <v>829</v>
      </c>
      <c r="E34" s="272">
        <v>1081</v>
      </c>
      <c r="F34" s="260">
        <v>1471</v>
      </c>
      <c r="G34" s="474">
        <f t="shared" si="1"/>
        <v>77.01570680628272</v>
      </c>
      <c r="H34" s="260">
        <v>620</v>
      </c>
      <c r="I34" s="272">
        <v>851</v>
      </c>
      <c r="J34" s="260">
        <v>390</v>
      </c>
      <c r="K34" s="260">
        <v>187</v>
      </c>
      <c r="L34" s="260">
        <v>203</v>
      </c>
      <c r="M34" s="271">
        <v>133</v>
      </c>
      <c r="N34" s="260">
        <v>63</v>
      </c>
      <c r="O34" s="260">
        <v>70</v>
      </c>
      <c r="P34" s="260">
        <v>148</v>
      </c>
      <c r="Q34" s="260">
        <v>73</v>
      </c>
      <c r="R34" s="272">
        <v>75</v>
      </c>
      <c r="S34" s="260">
        <v>109</v>
      </c>
      <c r="T34" s="260">
        <v>51</v>
      </c>
      <c r="U34" s="260">
        <v>58</v>
      </c>
      <c r="V34" s="271">
        <v>6</v>
      </c>
      <c r="W34" s="260">
        <v>4</v>
      </c>
      <c r="X34" s="260">
        <v>2</v>
      </c>
      <c r="Y34" s="683">
        <v>1</v>
      </c>
      <c r="Z34" s="260" t="s">
        <v>679</v>
      </c>
      <c r="AA34" s="260">
        <v>1</v>
      </c>
      <c r="AB34" s="271">
        <v>42</v>
      </c>
      <c r="AC34" s="260">
        <v>18</v>
      </c>
      <c r="AD34" s="260">
        <v>24</v>
      </c>
    </row>
    <row r="35" spans="1:30" ht="12.75" customHeight="1">
      <c r="A35" s="258" t="s">
        <v>341</v>
      </c>
      <c r="B35" s="270"/>
      <c r="C35" s="260">
        <v>1697</v>
      </c>
      <c r="D35" s="260">
        <v>747</v>
      </c>
      <c r="E35" s="272">
        <v>950</v>
      </c>
      <c r="F35" s="260">
        <v>1244</v>
      </c>
      <c r="G35" s="474">
        <f t="shared" si="1"/>
        <v>73.30583382439599</v>
      </c>
      <c r="H35" s="260">
        <v>550</v>
      </c>
      <c r="I35" s="272">
        <v>694</v>
      </c>
      <c r="J35" s="260">
        <v>402</v>
      </c>
      <c r="K35" s="260">
        <v>175</v>
      </c>
      <c r="L35" s="260">
        <v>227</v>
      </c>
      <c r="M35" s="271">
        <v>141</v>
      </c>
      <c r="N35" s="260">
        <v>60</v>
      </c>
      <c r="O35" s="260">
        <v>81</v>
      </c>
      <c r="P35" s="260">
        <v>121</v>
      </c>
      <c r="Q35" s="260">
        <v>50</v>
      </c>
      <c r="R35" s="272">
        <v>71</v>
      </c>
      <c r="S35" s="260">
        <v>140</v>
      </c>
      <c r="T35" s="260">
        <v>65</v>
      </c>
      <c r="U35" s="260">
        <v>75</v>
      </c>
      <c r="V35" s="271">
        <v>18</v>
      </c>
      <c r="W35" s="260">
        <v>9</v>
      </c>
      <c r="X35" s="260">
        <v>9</v>
      </c>
      <c r="Y35" s="683" t="s">
        <v>679</v>
      </c>
      <c r="Z35" s="260" t="s">
        <v>679</v>
      </c>
      <c r="AA35" s="260" t="s">
        <v>679</v>
      </c>
      <c r="AB35" s="271">
        <v>33</v>
      </c>
      <c r="AC35" s="260">
        <v>13</v>
      </c>
      <c r="AD35" s="260">
        <v>20</v>
      </c>
    </row>
    <row r="36" spans="1:30" ht="12.75" customHeight="1">
      <c r="A36" s="258" t="s">
        <v>342</v>
      </c>
      <c r="B36" s="270"/>
      <c r="C36" s="260">
        <v>1167</v>
      </c>
      <c r="D36" s="260">
        <v>513</v>
      </c>
      <c r="E36" s="272">
        <v>654</v>
      </c>
      <c r="F36" s="260">
        <v>863</v>
      </c>
      <c r="G36" s="474">
        <f t="shared" si="1"/>
        <v>73.95029991431021</v>
      </c>
      <c r="H36" s="260">
        <v>374</v>
      </c>
      <c r="I36" s="272">
        <v>489</v>
      </c>
      <c r="J36" s="260">
        <v>253</v>
      </c>
      <c r="K36" s="260">
        <v>117</v>
      </c>
      <c r="L36" s="260">
        <v>136</v>
      </c>
      <c r="M36" s="271">
        <v>106</v>
      </c>
      <c r="N36" s="260">
        <v>44</v>
      </c>
      <c r="O36" s="260">
        <v>62</v>
      </c>
      <c r="P36" s="260">
        <v>64</v>
      </c>
      <c r="Q36" s="260">
        <v>29</v>
      </c>
      <c r="R36" s="272">
        <v>35</v>
      </c>
      <c r="S36" s="260">
        <v>83</v>
      </c>
      <c r="T36" s="260">
        <v>44</v>
      </c>
      <c r="U36" s="260">
        <v>39</v>
      </c>
      <c r="V36" s="271">
        <v>10</v>
      </c>
      <c r="W36" s="260">
        <v>3</v>
      </c>
      <c r="X36" s="260">
        <v>7</v>
      </c>
      <c r="Y36" s="683">
        <v>1</v>
      </c>
      <c r="Z36" s="260">
        <v>1</v>
      </c>
      <c r="AA36" s="260" t="s">
        <v>679</v>
      </c>
      <c r="AB36" s="271">
        <v>40</v>
      </c>
      <c r="AC36" s="260">
        <v>18</v>
      </c>
      <c r="AD36" s="260">
        <v>22</v>
      </c>
    </row>
    <row r="37" spans="1:30" ht="12.75" customHeight="1">
      <c r="A37" s="258" t="s">
        <v>343</v>
      </c>
      <c r="B37" s="270"/>
      <c r="C37" s="260">
        <v>899</v>
      </c>
      <c r="D37" s="260">
        <v>380</v>
      </c>
      <c r="E37" s="272">
        <v>519</v>
      </c>
      <c r="F37" s="260">
        <v>620</v>
      </c>
      <c r="G37" s="474">
        <f t="shared" si="1"/>
        <v>68.96551724137932</v>
      </c>
      <c r="H37" s="260">
        <v>266</v>
      </c>
      <c r="I37" s="272">
        <v>354</v>
      </c>
      <c r="J37" s="260">
        <v>219</v>
      </c>
      <c r="K37" s="260">
        <v>86</v>
      </c>
      <c r="L37" s="260">
        <v>133</v>
      </c>
      <c r="M37" s="271">
        <v>62</v>
      </c>
      <c r="N37" s="260">
        <v>28</v>
      </c>
      <c r="O37" s="260">
        <v>34</v>
      </c>
      <c r="P37" s="260">
        <v>79</v>
      </c>
      <c r="Q37" s="260">
        <v>23</v>
      </c>
      <c r="R37" s="272">
        <v>56</v>
      </c>
      <c r="S37" s="260">
        <v>78</v>
      </c>
      <c r="T37" s="260">
        <v>35</v>
      </c>
      <c r="U37" s="260">
        <v>43</v>
      </c>
      <c r="V37" s="271">
        <v>11</v>
      </c>
      <c r="W37" s="260">
        <v>4</v>
      </c>
      <c r="X37" s="260">
        <v>7</v>
      </c>
      <c r="Y37" s="683" t="s">
        <v>679</v>
      </c>
      <c r="Z37" s="260" t="s">
        <v>679</v>
      </c>
      <c r="AA37" s="260" t="s">
        <v>679</v>
      </c>
      <c r="AB37" s="271">
        <v>49</v>
      </c>
      <c r="AC37" s="260">
        <v>24</v>
      </c>
      <c r="AD37" s="260">
        <v>25</v>
      </c>
    </row>
    <row r="38" spans="1:30" ht="12.75" customHeight="1">
      <c r="A38" s="265" t="s">
        <v>344</v>
      </c>
      <c r="B38" s="266"/>
      <c r="C38" s="267">
        <v>627</v>
      </c>
      <c r="D38" s="267">
        <v>264</v>
      </c>
      <c r="E38" s="269">
        <v>363</v>
      </c>
      <c r="F38" s="267">
        <v>443</v>
      </c>
      <c r="G38" s="476">
        <f t="shared" si="1"/>
        <v>70.65390749601276</v>
      </c>
      <c r="H38" s="267">
        <v>177</v>
      </c>
      <c r="I38" s="269">
        <v>266</v>
      </c>
      <c r="J38" s="267">
        <v>146</v>
      </c>
      <c r="K38" s="267">
        <v>69</v>
      </c>
      <c r="L38" s="267">
        <v>77</v>
      </c>
      <c r="M38" s="268">
        <v>46</v>
      </c>
      <c r="N38" s="267">
        <v>28</v>
      </c>
      <c r="O38" s="267">
        <v>18</v>
      </c>
      <c r="P38" s="267">
        <v>49</v>
      </c>
      <c r="Q38" s="267">
        <v>15</v>
      </c>
      <c r="R38" s="269">
        <v>34</v>
      </c>
      <c r="S38" s="267">
        <v>51</v>
      </c>
      <c r="T38" s="267">
        <v>26</v>
      </c>
      <c r="U38" s="267">
        <v>25</v>
      </c>
      <c r="V38" s="268">
        <v>4</v>
      </c>
      <c r="W38" s="267">
        <v>2</v>
      </c>
      <c r="X38" s="267">
        <v>2</v>
      </c>
      <c r="Y38" s="684" t="s">
        <v>679</v>
      </c>
      <c r="Z38" s="267" t="s">
        <v>679</v>
      </c>
      <c r="AA38" s="267" t="s">
        <v>679</v>
      </c>
      <c r="AB38" s="268">
        <v>34</v>
      </c>
      <c r="AC38" s="267">
        <v>16</v>
      </c>
      <c r="AD38" s="267">
        <v>18</v>
      </c>
    </row>
    <row r="39" spans="1:30" ht="12.75" customHeight="1">
      <c r="A39" s="258" t="s">
        <v>345</v>
      </c>
      <c r="B39" s="270"/>
      <c r="C39" s="260">
        <v>592</v>
      </c>
      <c r="D39" s="260">
        <v>259</v>
      </c>
      <c r="E39" s="272">
        <v>333</v>
      </c>
      <c r="F39" s="260">
        <v>442</v>
      </c>
      <c r="G39" s="474">
        <f t="shared" si="1"/>
        <v>74.66216216216216</v>
      </c>
      <c r="H39" s="260">
        <v>188</v>
      </c>
      <c r="I39" s="272">
        <v>254</v>
      </c>
      <c r="J39" s="260">
        <v>138</v>
      </c>
      <c r="K39" s="260">
        <v>65</v>
      </c>
      <c r="L39" s="260">
        <v>73</v>
      </c>
      <c r="M39" s="271">
        <v>36</v>
      </c>
      <c r="N39" s="260">
        <v>15</v>
      </c>
      <c r="O39" s="260">
        <v>21</v>
      </c>
      <c r="P39" s="260">
        <v>36</v>
      </c>
      <c r="Q39" s="260">
        <v>18</v>
      </c>
      <c r="R39" s="272">
        <v>18</v>
      </c>
      <c r="S39" s="260">
        <v>66</v>
      </c>
      <c r="T39" s="260">
        <v>32</v>
      </c>
      <c r="U39" s="260">
        <v>34</v>
      </c>
      <c r="V39" s="271">
        <v>1</v>
      </c>
      <c r="W39" s="260">
        <v>1</v>
      </c>
      <c r="X39" s="260" t="s">
        <v>679</v>
      </c>
      <c r="Y39" s="683" t="s">
        <v>679</v>
      </c>
      <c r="Z39" s="260" t="s">
        <v>679</v>
      </c>
      <c r="AA39" s="260" t="s">
        <v>679</v>
      </c>
      <c r="AB39" s="271">
        <v>11</v>
      </c>
      <c r="AC39" s="260">
        <v>5</v>
      </c>
      <c r="AD39" s="260">
        <v>6</v>
      </c>
    </row>
    <row r="40" spans="1:30" ht="12.75" customHeight="1">
      <c r="A40" s="258" t="s">
        <v>346</v>
      </c>
      <c r="B40" s="270"/>
      <c r="C40" s="260">
        <v>1338</v>
      </c>
      <c r="D40" s="260">
        <v>583</v>
      </c>
      <c r="E40" s="272">
        <v>755</v>
      </c>
      <c r="F40" s="260">
        <v>889</v>
      </c>
      <c r="G40" s="474">
        <f t="shared" si="1"/>
        <v>66.4424514200299</v>
      </c>
      <c r="H40" s="260">
        <v>386</v>
      </c>
      <c r="I40" s="272">
        <v>503</v>
      </c>
      <c r="J40" s="260">
        <v>397</v>
      </c>
      <c r="K40" s="260">
        <v>179</v>
      </c>
      <c r="L40" s="260">
        <v>218</v>
      </c>
      <c r="M40" s="271">
        <v>172</v>
      </c>
      <c r="N40" s="260">
        <v>69</v>
      </c>
      <c r="O40" s="260">
        <v>103</v>
      </c>
      <c r="P40" s="260">
        <v>145</v>
      </c>
      <c r="Q40" s="260">
        <v>67</v>
      </c>
      <c r="R40" s="272">
        <v>78</v>
      </c>
      <c r="S40" s="260">
        <v>80</v>
      </c>
      <c r="T40" s="260">
        <v>43</v>
      </c>
      <c r="U40" s="260">
        <v>37</v>
      </c>
      <c r="V40" s="271">
        <v>1</v>
      </c>
      <c r="W40" s="260" t="s">
        <v>679</v>
      </c>
      <c r="X40" s="260">
        <v>1</v>
      </c>
      <c r="Y40" s="683">
        <v>7</v>
      </c>
      <c r="Z40" s="260">
        <v>3</v>
      </c>
      <c r="AA40" s="260">
        <v>4</v>
      </c>
      <c r="AB40" s="271">
        <v>44</v>
      </c>
      <c r="AC40" s="260">
        <v>15</v>
      </c>
      <c r="AD40" s="260">
        <v>29</v>
      </c>
    </row>
    <row r="41" spans="1:30" ht="12.75" customHeight="1">
      <c r="A41" s="258" t="s">
        <v>347</v>
      </c>
      <c r="B41" s="270"/>
      <c r="C41" s="260">
        <v>1190</v>
      </c>
      <c r="D41" s="260">
        <v>545</v>
      </c>
      <c r="E41" s="272">
        <v>645</v>
      </c>
      <c r="F41" s="260">
        <v>851</v>
      </c>
      <c r="G41" s="474">
        <f t="shared" si="1"/>
        <v>71.5126050420168</v>
      </c>
      <c r="H41" s="260">
        <v>393</v>
      </c>
      <c r="I41" s="272">
        <v>458</v>
      </c>
      <c r="J41" s="260">
        <v>307</v>
      </c>
      <c r="K41" s="260">
        <v>139</v>
      </c>
      <c r="L41" s="260">
        <v>168</v>
      </c>
      <c r="M41" s="271">
        <v>76</v>
      </c>
      <c r="N41" s="260">
        <v>35</v>
      </c>
      <c r="O41" s="260">
        <v>41</v>
      </c>
      <c r="P41" s="260">
        <v>133</v>
      </c>
      <c r="Q41" s="260">
        <v>53</v>
      </c>
      <c r="R41" s="272">
        <v>80</v>
      </c>
      <c r="S41" s="260">
        <v>98</v>
      </c>
      <c r="T41" s="260">
        <v>51</v>
      </c>
      <c r="U41" s="260">
        <v>47</v>
      </c>
      <c r="V41" s="271">
        <v>4</v>
      </c>
      <c r="W41" s="260">
        <v>3</v>
      </c>
      <c r="X41" s="260">
        <v>1</v>
      </c>
      <c r="Y41" s="683" t="s">
        <v>679</v>
      </c>
      <c r="Z41" s="260" t="s">
        <v>679</v>
      </c>
      <c r="AA41" s="260" t="s">
        <v>679</v>
      </c>
      <c r="AB41" s="271">
        <v>28</v>
      </c>
      <c r="AC41" s="260">
        <v>10</v>
      </c>
      <c r="AD41" s="260">
        <v>18</v>
      </c>
    </row>
    <row r="42" spans="1:30" ht="12.75" customHeight="1">
      <c r="A42" s="273" t="s">
        <v>348</v>
      </c>
      <c r="B42" s="274"/>
      <c r="C42" s="275">
        <v>459</v>
      </c>
      <c r="D42" s="275">
        <v>202</v>
      </c>
      <c r="E42" s="277">
        <v>257</v>
      </c>
      <c r="F42" s="275">
        <v>306</v>
      </c>
      <c r="G42" s="477">
        <f t="shared" si="1"/>
        <v>66.66666666666666</v>
      </c>
      <c r="H42" s="275">
        <v>142</v>
      </c>
      <c r="I42" s="277">
        <v>164</v>
      </c>
      <c r="J42" s="275">
        <v>137</v>
      </c>
      <c r="K42" s="275">
        <v>55</v>
      </c>
      <c r="L42" s="275">
        <v>82</v>
      </c>
      <c r="M42" s="276">
        <v>47</v>
      </c>
      <c r="N42" s="275">
        <v>17</v>
      </c>
      <c r="O42" s="275">
        <v>30</v>
      </c>
      <c r="P42" s="275">
        <v>56</v>
      </c>
      <c r="Q42" s="275">
        <v>27</v>
      </c>
      <c r="R42" s="277">
        <v>29</v>
      </c>
      <c r="S42" s="275">
        <v>34</v>
      </c>
      <c r="T42" s="275">
        <v>11</v>
      </c>
      <c r="U42" s="275">
        <v>23</v>
      </c>
      <c r="V42" s="276" t="s">
        <v>679</v>
      </c>
      <c r="W42" s="275" t="s">
        <v>679</v>
      </c>
      <c r="X42" s="275" t="s">
        <v>679</v>
      </c>
      <c r="Y42" s="685" t="s">
        <v>679</v>
      </c>
      <c r="Z42" s="275" t="s">
        <v>679</v>
      </c>
      <c r="AA42" s="275" t="s">
        <v>679</v>
      </c>
      <c r="AB42" s="276">
        <v>16</v>
      </c>
      <c r="AC42" s="275">
        <v>5</v>
      </c>
      <c r="AD42" s="275">
        <v>11</v>
      </c>
    </row>
    <row r="43" spans="1:30" ht="12.75" customHeight="1">
      <c r="A43" s="258" t="s">
        <v>349</v>
      </c>
      <c r="B43" s="270"/>
      <c r="C43" s="260">
        <v>3409</v>
      </c>
      <c r="D43" s="260">
        <v>1571</v>
      </c>
      <c r="E43" s="272">
        <v>1838</v>
      </c>
      <c r="F43" s="260">
        <v>2724</v>
      </c>
      <c r="G43" s="474">
        <f t="shared" si="1"/>
        <v>79.90613083015548</v>
      </c>
      <c r="H43" s="260">
        <v>1231</v>
      </c>
      <c r="I43" s="272">
        <v>1493</v>
      </c>
      <c r="J43" s="260">
        <v>625</v>
      </c>
      <c r="K43" s="260">
        <v>311</v>
      </c>
      <c r="L43" s="260">
        <v>314</v>
      </c>
      <c r="M43" s="271">
        <v>238</v>
      </c>
      <c r="N43" s="260">
        <v>113</v>
      </c>
      <c r="O43" s="260">
        <v>125</v>
      </c>
      <c r="P43" s="260">
        <v>174</v>
      </c>
      <c r="Q43" s="260">
        <v>79</v>
      </c>
      <c r="R43" s="272">
        <v>95</v>
      </c>
      <c r="S43" s="260">
        <v>213</v>
      </c>
      <c r="T43" s="260">
        <v>119</v>
      </c>
      <c r="U43" s="260">
        <v>94</v>
      </c>
      <c r="V43" s="271">
        <v>6</v>
      </c>
      <c r="W43" s="260">
        <v>4</v>
      </c>
      <c r="X43" s="260">
        <v>2</v>
      </c>
      <c r="Y43" s="683" t="s">
        <v>679</v>
      </c>
      <c r="Z43" s="260" t="s">
        <v>679</v>
      </c>
      <c r="AA43" s="260" t="s">
        <v>679</v>
      </c>
      <c r="AB43" s="271">
        <v>54</v>
      </c>
      <c r="AC43" s="260">
        <v>25</v>
      </c>
      <c r="AD43" s="260">
        <v>29</v>
      </c>
    </row>
    <row r="44" spans="1:30" ht="12.75" customHeight="1">
      <c r="A44" s="258" t="s">
        <v>350</v>
      </c>
      <c r="B44" s="270"/>
      <c r="C44" s="260">
        <v>557</v>
      </c>
      <c r="D44" s="260">
        <v>245</v>
      </c>
      <c r="E44" s="272">
        <v>312</v>
      </c>
      <c r="F44" s="260">
        <v>464</v>
      </c>
      <c r="G44" s="474">
        <f t="shared" si="1"/>
        <v>83.30341113105925</v>
      </c>
      <c r="H44" s="260">
        <v>205</v>
      </c>
      <c r="I44" s="272">
        <v>259</v>
      </c>
      <c r="J44" s="260">
        <v>79</v>
      </c>
      <c r="K44" s="260">
        <v>34</v>
      </c>
      <c r="L44" s="260">
        <v>45</v>
      </c>
      <c r="M44" s="271">
        <v>54</v>
      </c>
      <c r="N44" s="260">
        <v>22</v>
      </c>
      <c r="O44" s="260">
        <v>32</v>
      </c>
      <c r="P44" s="260">
        <v>11</v>
      </c>
      <c r="Q44" s="260">
        <v>5</v>
      </c>
      <c r="R44" s="272">
        <v>6</v>
      </c>
      <c r="S44" s="260">
        <v>14</v>
      </c>
      <c r="T44" s="260">
        <v>7</v>
      </c>
      <c r="U44" s="260">
        <v>7</v>
      </c>
      <c r="V44" s="271">
        <v>6</v>
      </c>
      <c r="W44" s="260">
        <v>3</v>
      </c>
      <c r="X44" s="260">
        <v>3</v>
      </c>
      <c r="Y44" s="683" t="s">
        <v>679</v>
      </c>
      <c r="Z44" s="260" t="s">
        <v>679</v>
      </c>
      <c r="AA44" s="260" t="s">
        <v>679</v>
      </c>
      <c r="AB44" s="271">
        <v>8</v>
      </c>
      <c r="AC44" s="260">
        <v>3</v>
      </c>
      <c r="AD44" s="260">
        <v>5</v>
      </c>
    </row>
    <row r="45" spans="1:30" ht="12.75" customHeight="1">
      <c r="A45" s="258" t="s">
        <v>351</v>
      </c>
      <c r="B45" s="270"/>
      <c r="C45" s="260">
        <v>602</v>
      </c>
      <c r="D45" s="260">
        <v>266</v>
      </c>
      <c r="E45" s="272">
        <v>336</v>
      </c>
      <c r="F45" s="260">
        <v>451</v>
      </c>
      <c r="G45" s="474">
        <f t="shared" si="1"/>
        <v>74.91694352159467</v>
      </c>
      <c r="H45" s="260">
        <v>191</v>
      </c>
      <c r="I45" s="272">
        <v>260</v>
      </c>
      <c r="J45" s="260">
        <v>128</v>
      </c>
      <c r="K45" s="260">
        <v>64</v>
      </c>
      <c r="L45" s="260">
        <v>64</v>
      </c>
      <c r="M45" s="271">
        <v>40</v>
      </c>
      <c r="N45" s="260">
        <v>25</v>
      </c>
      <c r="O45" s="260">
        <v>15</v>
      </c>
      <c r="P45" s="260">
        <v>38</v>
      </c>
      <c r="Q45" s="260">
        <v>16</v>
      </c>
      <c r="R45" s="272">
        <v>22</v>
      </c>
      <c r="S45" s="260">
        <v>50</v>
      </c>
      <c r="T45" s="260">
        <v>23</v>
      </c>
      <c r="U45" s="260">
        <v>27</v>
      </c>
      <c r="V45" s="271" t="s">
        <v>679</v>
      </c>
      <c r="W45" s="260" t="s">
        <v>679</v>
      </c>
      <c r="X45" s="260" t="s">
        <v>679</v>
      </c>
      <c r="Y45" s="683" t="s">
        <v>679</v>
      </c>
      <c r="Z45" s="260" t="s">
        <v>679</v>
      </c>
      <c r="AA45" s="260" t="s">
        <v>679</v>
      </c>
      <c r="AB45" s="271">
        <v>23</v>
      </c>
      <c r="AC45" s="260">
        <v>11</v>
      </c>
      <c r="AD45" s="260">
        <v>12</v>
      </c>
    </row>
    <row r="46" spans="1:30" ht="12.75" customHeight="1">
      <c r="A46" s="258" t="s">
        <v>352</v>
      </c>
      <c r="B46" s="270"/>
      <c r="C46" s="260">
        <v>839</v>
      </c>
      <c r="D46" s="260">
        <v>406</v>
      </c>
      <c r="E46" s="272">
        <v>433</v>
      </c>
      <c r="F46" s="260">
        <v>679</v>
      </c>
      <c r="G46" s="474">
        <f t="shared" si="1"/>
        <v>80.92967818831943</v>
      </c>
      <c r="H46" s="260">
        <v>327</v>
      </c>
      <c r="I46" s="272">
        <v>352</v>
      </c>
      <c r="J46" s="260">
        <v>149</v>
      </c>
      <c r="K46" s="260">
        <v>73</v>
      </c>
      <c r="L46" s="260">
        <v>76</v>
      </c>
      <c r="M46" s="271">
        <v>56</v>
      </c>
      <c r="N46" s="260">
        <v>24</v>
      </c>
      <c r="O46" s="260">
        <v>32</v>
      </c>
      <c r="P46" s="260">
        <v>38</v>
      </c>
      <c r="Q46" s="260">
        <v>20</v>
      </c>
      <c r="R46" s="272">
        <v>18</v>
      </c>
      <c r="S46" s="260">
        <v>55</v>
      </c>
      <c r="T46" s="260">
        <v>29</v>
      </c>
      <c r="U46" s="260">
        <v>26</v>
      </c>
      <c r="V46" s="271">
        <v>2</v>
      </c>
      <c r="W46" s="260">
        <v>2</v>
      </c>
      <c r="X46" s="260" t="s">
        <v>679</v>
      </c>
      <c r="Y46" s="683" t="s">
        <v>679</v>
      </c>
      <c r="Z46" s="260" t="s">
        <v>679</v>
      </c>
      <c r="AA46" s="260" t="s">
        <v>679</v>
      </c>
      <c r="AB46" s="271">
        <v>9</v>
      </c>
      <c r="AC46" s="260">
        <v>4</v>
      </c>
      <c r="AD46" s="260">
        <v>5</v>
      </c>
    </row>
    <row r="47" spans="1:30" ht="12.75" customHeight="1">
      <c r="A47" s="258" t="s">
        <v>353</v>
      </c>
      <c r="B47" s="270"/>
      <c r="C47" s="260">
        <v>883</v>
      </c>
      <c r="D47" s="260">
        <v>393</v>
      </c>
      <c r="E47" s="272">
        <v>490</v>
      </c>
      <c r="F47" s="260">
        <v>636</v>
      </c>
      <c r="G47" s="474">
        <f t="shared" si="1"/>
        <v>72.02718006795017</v>
      </c>
      <c r="H47" s="260">
        <v>277</v>
      </c>
      <c r="I47" s="272">
        <v>359</v>
      </c>
      <c r="J47" s="260">
        <v>190</v>
      </c>
      <c r="K47" s="260">
        <v>90</v>
      </c>
      <c r="L47" s="260">
        <v>100</v>
      </c>
      <c r="M47" s="271">
        <v>77</v>
      </c>
      <c r="N47" s="260">
        <v>38</v>
      </c>
      <c r="O47" s="260">
        <v>39</v>
      </c>
      <c r="P47" s="260">
        <v>69</v>
      </c>
      <c r="Q47" s="260">
        <v>29</v>
      </c>
      <c r="R47" s="272">
        <v>40</v>
      </c>
      <c r="S47" s="260">
        <v>44</v>
      </c>
      <c r="T47" s="260">
        <v>23</v>
      </c>
      <c r="U47" s="260">
        <v>21</v>
      </c>
      <c r="V47" s="271">
        <v>7</v>
      </c>
      <c r="W47" s="260">
        <v>3</v>
      </c>
      <c r="X47" s="260">
        <v>4</v>
      </c>
      <c r="Y47" s="683">
        <v>4</v>
      </c>
      <c r="Z47" s="260">
        <v>2</v>
      </c>
      <c r="AA47" s="260">
        <v>2</v>
      </c>
      <c r="AB47" s="271">
        <v>46</v>
      </c>
      <c r="AC47" s="260">
        <v>21</v>
      </c>
      <c r="AD47" s="260">
        <v>25</v>
      </c>
    </row>
    <row r="48" spans="1:30" ht="12.75" customHeight="1">
      <c r="A48" s="265" t="s">
        <v>354</v>
      </c>
      <c r="B48" s="266"/>
      <c r="C48" s="267">
        <v>1032</v>
      </c>
      <c r="D48" s="267">
        <v>490</v>
      </c>
      <c r="E48" s="269">
        <v>542</v>
      </c>
      <c r="F48" s="267">
        <v>774</v>
      </c>
      <c r="G48" s="476">
        <f t="shared" si="1"/>
        <v>75</v>
      </c>
      <c r="H48" s="267">
        <v>363</v>
      </c>
      <c r="I48" s="269">
        <v>411</v>
      </c>
      <c r="J48" s="267">
        <v>222</v>
      </c>
      <c r="K48" s="267">
        <v>111</v>
      </c>
      <c r="L48" s="267">
        <v>111</v>
      </c>
      <c r="M48" s="268">
        <v>91</v>
      </c>
      <c r="N48" s="267">
        <v>41</v>
      </c>
      <c r="O48" s="267">
        <v>50</v>
      </c>
      <c r="P48" s="267">
        <v>71</v>
      </c>
      <c r="Q48" s="267">
        <v>37</v>
      </c>
      <c r="R48" s="269">
        <v>34</v>
      </c>
      <c r="S48" s="267">
        <v>60</v>
      </c>
      <c r="T48" s="267">
        <v>33</v>
      </c>
      <c r="U48" s="267">
        <v>27</v>
      </c>
      <c r="V48" s="268">
        <v>5</v>
      </c>
      <c r="W48" s="267">
        <v>2</v>
      </c>
      <c r="X48" s="267">
        <v>3</v>
      </c>
      <c r="Y48" s="684" t="s">
        <v>679</v>
      </c>
      <c r="Z48" s="267" t="s">
        <v>679</v>
      </c>
      <c r="AA48" s="267" t="s">
        <v>679</v>
      </c>
      <c r="AB48" s="268">
        <v>31</v>
      </c>
      <c r="AC48" s="267">
        <v>14</v>
      </c>
      <c r="AD48" s="267">
        <v>17</v>
      </c>
    </row>
    <row r="49" spans="1:30" ht="12.75" customHeight="1">
      <c r="A49" s="258" t="s">
        <v>355</v>
      </c>
      <c r="B49" s="270"/>
      <c r="C49" s="260">
        <v>646</v>
      </c>
      <c r="D49" s="260">
        <v>302</v>
      </c>
      <c r="E49" s="272">
        <v>344</v>
      </c>
      <c r="F49" s="260">
        <v>462</v>
      </c>
      <c r="G49" s="474">
        <f t="shared" si="1"/>
        <v>71.51702786377709</v>
      </c>
      <c r="H49" s="260">
        <v>206</v>
      </c>
      <c r="I49" s="272">
        <v>256</v>
      </c>
      <c r="J49" s="260">
        <v>156</v>
      </c>
      <c r="K49" s="260">
        <v>82</v>
      </c>
      <c r="L49" s="260">
        <v>74</v>
      </c>
      <c r="M49" s="271">
        <v>47</v>
      </c>
      <c r="N49" s="260">
        <v>19</v>
      </c>
      <c r="O49" s="260">
        <v>28</v>
      </c>
      <c r="P49" s="260">
        <v>49</v>
      </c>
      <c r="Q49" s="260">
        <v>22</v>
      </c>
      <c r="R49" s="272">
        <v>27</v>
      </c>
      <c r="S49" s="260">
        <v>60</v>
      </c>
      <c r="T49" s="260">
        <v>41</v>
      </c>
      <c r="U49" s="260">
        <v>19</v>
      </c>
      <c r="V49" s="271">
        <v>8</v>
      </c>
      <c r="W49" s="260">
        <v>5</v>
      </c>
      <c r="X49" s="260">
        <v>3</v>
      </c>
      <c r="Y49" s="683" t="s">
        <v>679</v>
      </c>
      <c r="Z49" s="260" t="s">
        <v>679</v>
      </c>
      <c r="AA49" s="260" t="s">
        <v>679</v>
      </c>
      <c r="AB49" s="271">
        <v>20</v>
      </c>
      <c r="AC49" s="260">
        <v>9</v>
      </c>
      <c r="AD49" s="260">
        <v>11</v>
      </c>
    </row>
    <row r="50" spans="1:30" ht="12.75" customHeight="1">
      <c r="A50" s="258" t="s">
        <v>356</v>
      </c>
      <c r="B50" s="270"/>
      <c r="C50" s="260">
        <v>3799</v>
      </c>
      <c r="D50" s="260">
        <v>1759</v>
      </c>
      <c r="E50" s="272">
        <v>2040</v>
      </c>
      <c r="F50" s="260">
        <v>2999</v>
      </c>
      <c r="G50" s="474">
        <f t="shared" si="1"/>
        <v>78.9418267965254</v>
      </c>
      <c r="H50" s="260">
        <v>1358</v>
      </c>
      <c r="I50" s="272">
        <v>1641</v>
      </c>
      <c r="J50" s="260">
        <v>737</v>
      </c>
      <c r="K50" s="260">
        <v>368</v>
      </c>
      <c r="L50" s="260">
        <v>369</v>
      </c>
      <c r="M50" s="271">
        <v>311</v>
      </c>
      <c r="N50" s="260">
        <v>147</v>
      </c>
      <c r="O50" s="260">
        <v>164</v>
      </c>
      <c r="P50" s="260">
        <v>221</v>
      </c>
      <c r="Q50" s="260">
        <v>102</v>
      </c>
      <c r="R50" s="272">
        <v>119</v>
      </c>
      <c r="S50" s="260">
        <v>205</v>
      </c>
      <c r="T50" s="260">
        <v>119</v>
      </c>
      <c r="U50" s="260">
        <v>86</v>
      </c>
      <c r="V50" s="271">
        <v>23</v>
      </c>
      <c r="W50" s="260">
        <v>10</v>
      </c>
      <c r="X50" s="260">
        <v>13</v>
      </c>
      <c r="Y50" s="683" t="s">
        <v>679</v>
      </c>
      <c r="Z50" s="260" t="s">
        <v>679</v>
      </c>
      <c r="AA50" s="260" t="s">
        <v>679</v>
      </c>
      <c r="AB50" s="271">
        <v>40</v>
      </c>
      <c r="AC50" s="260">
        <v>23</v>
      </c>
      <c r="AD50" s="260">
        <v>17</v>
      </c>
    </row>
    <row r="51" spans="1:30" ht="12.75" customHeight="1">
      <c r="A51" s="258" t="s">
        <v>357</v>
      </c>
      <c r="B51" s="270"/>
      <c r="C51" s="260">
        <v>2516</v>
      </c>
      <c r="D51" s="260">
        <v>1121</v>
      </c>
      <c r="E51" s="272">
        <v>1395</v>
      </c>
      <c r="F51" s="260">
        <v>1824</v>
      </c>
      <c r="G51" s="474">
        <f t="shared" si="1"/>
        <v>72.49602543720191</v>
      </c>
      <c r="H51" s="260">
        <v>822</v>
      </c>
      <c r="I51" s="272">
        <v>1002</v>
      </c>
      <c r="J51" s="260">
        <v>638</v>
      </c>
      <c r="K51" s="260">
        <v>278</v>
      </c>
      <c r="L51" s="260">
        <v>360</v>
      </c>
      <c r="M51" s="271">
        <v>303</v>
      </c>
      <c r="N51" s="260">
        <v>112</v>
      </c>
      <c r="O51" s="260">
        <v>191</v>
      </c>
      <c r="P51" s="260">
        <v>193</v>
      </c>
      <c r="Q51" s="260">
        <v>100</v>
      </c>
      <c r="R51" s="272">
        <v>93</v>
      </c>
      <c r="S51" s="260">
        <v>142</v>
      </c>
      <c r="T51" s="260">
        <v>66</v>
      </c>
      <c r="U51" s="260">
        <v>76</v>
      </c>
      <c r="V51" s="271">
        <v>8</v>
      </c>
      <c r="W51" s="260">
        <v>3</v>
      </c>
      <c r="X51" s="260">
        <v>5</v>
      </c>
      <c r="Y51" s="683">
        <v>5</v>
      </c>
      <c r="Z51" s="260" t="s">
        <v>679</v>
      </c>
      <c r="AA51" s="260">
        <v>5</v>
      </c>
      <c r="AB51" s="271">
        <v>41</v>
      </c>
      <c r="AC51" s="260">
        <v>18</v>
      </c>
      <c r="AD51" s="260">
        <v>23</v>
      </c>
    </row>
    <row r="52" spans="1:30" ht="12.75" customHeight="1">
      <c r="A52" s="273" t="s">
        <v>358</v>
      </c>
      <c r="B52" s="274"/>
      <c r="C52" s="275">
        <v>2131</v>
      </c>
      <c r="D52" s="275">
        <v>1000</v>
      </c>
      <c r="E52" s="277">
        <v>1131</v>
      </c>
      <c r="F52" s="275">
        <v>1543</v>
      </c>
      <c r="G52" s="477">
        <f t="shared" si="1"/>
        <v>72.40732050680433</v>
      </c>
      <c r="H52" s="275">
        <v>704</v>
      </c>
      <c r="I52" s="277">
        <v>839</v>
      </c>
      <c r="J52" s="275">
        <v>519</v>
      </c>
      <c r="K52" s="275">
        <v>262</v>
      </c>
      <c r="L52" s="275">
        <v>257</v>
      </c>
      <c r="M52" s="276">
        <v>237</v>
      </c>
      <c r="N52" s="275">
        <v>116</v>
      </c>
      <c r="O52" s="275">
        <v>121</v>
      </c>
      <c r="P52" s="275">
        <v>152</v>
      </c>
      <c r="Q52" s="275">
        <v>74</v>
      </c>
      <c r="R52" s="277">
        <v>78</v>
      </c>
      <c r="S52" s="275">
        <v>130</v>
      </c>
      <c r="T52" s="275">
        <v>72</v>
      </c>
      <c r="U52" s="275">
        <v>58</v>
      </c>
      <c r="V52" s="276">
        <v>15</v>
      </c>
      <c r="W52" s="275">
        <v>8</v>
      </c>
      <c r="X52" s="275">
        <v>7</v>
      </c>
      <c r="Y52" s="685" t="s">
        <v>679</v>
      </c>
      <c r="Z52" s="275" t="s">
        <v>679</v>
      </c>
      <c r="AA52" s="275" t="s">
        <v>679</v>
      </c>
      <c r="AB52" s="276">
        <v>54</v>
      </c>
      <c r="AC52" s="275">
        <v>26</v>
      </c>
      <c r="AD52" s="275">
        <v>28</v>
      </c>
    </row>
    <row r="53" spans="1:30" ht="12.75" customHeight="1">
      <c r="A53" s="258" t="s">
        <v>359</v>
      </c>
      <c r="B53" s="270"/>
      <c r="C53" s="260">
        <v>2656</v>
      </c>
      <c r="D53" s="260">
        <v>1276</v>
      </c>
      <c r="E53" s="272">
        <v>1380</v>
      </c>
      <c r="F53" s="260">
        <v>2120</v>
      </c>
      <c r="G53" s="474">
        <f t="shared" si="1"/>
        <v>79.81927710843374</v>
      </c>
      <c r="H53" s="260">
        <v>987</v>
      </c>
      <c r="I53" s="272">
        <v>1133</v>
      </c>
      <c r="J53" s="260">
        <v>461</v>
      </c>
      <c r="K53" s="260">
        <v>249</v>
      </c>
      <c r="L53" s="260">
        <v>212</v>
      </c>
      <c r="M53" s="271">
        <v>193</v>
      </c>
      <c r="N53" s="260">
        <v>98</v>
      </c>
      <c r="O53" s="260">
        <v>95</v>
      </c>
      <c r="P53" s="260">
        <v>128</v>
      </c>
      <c r="Q53" s="260">
        <v>66</v>
      </c>
      <c r="R53" s="272">
        <v>62</v>
      </c>
      <c r="S53" s="260">
        <v>140</v>
      </c>
      <c r="T53" s="260">
        <v>85</v>
      </c>
      <c r="U53" s="260">
        <v>55</v>
      </c>
      <c r="V53" s="271">
        <v>10</v>
      </c>
      <c r="W53" s="260">
        <v>6</v>
      </c>
      <c r="X53" s="260">
        <v>4</v>
      </c>
      <c r="Y53" s="683">
        <v>9</v>
      </c>
      <c r="Z53" s="260">
        <v>3</v>
      </c>
      <c r="AA53" s="260">
        <v>6</v>
      </c>
      <c r="AB53" s="271">
        <v>56</v>
      </c>
      <c r="AC53" s="260">
        <v>31</v>
      </c>
      <c r="AD53" s="260">
        <v>25</v>
      </c>
    </row>
    <row r="54" spans="1:30" ht="12.75" customHeight="1">
      <c r="A54" s="258" t="s">
        <v>360</v>
      </c>
      <c r="B54" s="270"/>
      <c r="C54" s="260">
        <v>1897</v>
      </c>
      <c r="D54" s="260">
        <v>852</v>
      </c>
      <c r="E54" s="272">
        <v>1045</v>
      </c>
      <c r="F54" s="260">
        <v>1510</v>
      </c>
      <c r="G54" s="474">
        <f t="shared" si="1"/>
        <v>79.59936742224565</v>
      </c>
      <c r="H54" s="260">
        <v>671</v>
      </c>
      <c r="I54" s="272">
        <v>839</v>
      </c>
      <c r="J54" s="260">
        <v>334</v>
      </c>
      <c r="K54" s="260">
        <v>160</v>
      </c>
      <c r="L54" s="260">
        <v>174</v>
      </c>
      <c r="M54" s="271">
        <v>149</v>
      </c>
      <c r="N54" s="260">
        <v>70</v>
      </c>
      <c r="O54" s="260">
        <v>79</v>
      </c>
      <c r="P54" s="260">
        <v>96</v>
      </c>
      <c r="Q54" s="260">
        <v>49</v>
      </c>
      <c r="R54" s="272">
        <v>47</v>
      </c>
      <c r="S54" s="260">
        <v>89</v>
      </c>
      <c r="T54" s="260">
        <v>41</v>
      </c>
      <c r="U54" s="260">
        <v>48</v>
      </c>
      <c r="V54" s="271">
        <v>13</v>
      </c>
      <c r="W54" s="260">
        <v>8</v>
      </c>
      <c r="X54" s="260">
        <v>5</v>
      </c>
      <c r="Y54" s="683">
        <v>2</v>
      </c>
      <c r="Z54" s="260">
        <v>1</v>
      </c>
      <c r="AA54" s="260">
        <v>1</v>
      </c>
      <c r="AB54" s="271">
        <v>38</v>
      </c>
      <c r="AC54" s="260">
        <v>12</v>
      </c>
      <c r="AD54" s="260">
        <v>26</v>
      </c>
    </row>
    <row r="55" spans="1:30" ht="12.75" customHeight="1">
      <c r="A55" s="258" t="s">
        <v>361</v>
      </c>
      <c r="B55" s="270"/>
      <c r="C55" s="260">
        <v>2083</v>
      </c>
      <c r="D55" s="260">
        <v>975</v>
      </c>
      <c r="E55" s="272">
        <v>1108</v>
      </c>
      <c r="F55" s="260">
        <v>1512</v>
      </c>
      <c r="G55" s="474">
        <f t="shared" si="1"/>
        <v>72.58761401824292</v>
      </c>
      <c r="H55" s="260">
        <v>674</v>
      </c>
      <c r="I55" s="272">
        <v>838</v>
      </c>
      <c r="J55" s="260">
        <v>521</v>
      </c>
      <c r="K55" s="260">
        <v>273</v>
      </c>
      <c r="L55" s="260">
        <v>248</v>
      </c>
      <c r="M55" s="271">
        <v>170</v>
      </c>
      <c r="N55" s="260">
        <v>63</v>
      </c>
      <c r="O55" s="260">
        <v>107</v>
      </c>
      <c r="P55" s="260">
        <v>130</v>
      </c>
      <c r="Q55" s="260">
        <v>73</v>
      </c>
      <c r="R55" s="272">
        <v>57</v>
      </c>
      <c r="S55" s="260">
        <v>221</v>
      </c>
      <c r="T55" s="260">
        <v>137</v>
      </c>
      <c r="U55" s="260">
        <v>84</v>
      </c>
      <c r="V55" s="271">
        <v>14</v>
      </c>
      <c r="W55" s="260">
        <v>7</v>
      </c>
      <c r="X55" s="260">
        <v>7</v>
      </c>
      <c r="Y55" s="683" t="s">
        <v>679</v>
      </c>
      <c r="Z55" s="260" t="s">
        <v>679</v>
      </c>
      <c r="AA55" s="260" t="s">
        <v>679</v>
      </c>
      <c r="AB55" s="271">
        <v>36</v>
      </c>
      <c r="AC55" s="260">
        <v>21</v>
      </c>
      <c r="AD55" s="260">
        <v>15</v>
      </c>
    </row>
    <row r="56" spans="1:30" ht="12.75" customHeight="1">
      <c r="A56" s="258" t="s">
        <v>362</v>
      </c>
      <c r="B56" s="270"/>
      <c r="C56" s="260">
        <v>1034</v>
      </c>
      <c r="D56" s="260">
        <v>459</v>
      </c>
      <c r="E56" s="272">
        <v>575</v>
      </c>
      <c r="F56" s="260">
        <v>733</v>
      </c>
      <c r="G56" s="474">
        <f t="shared" si="1"/>
        <v>70.88974854932302</v>
      </c>
      <c r="H56" s="260">
        <v>329</v>
      </c>
      <c r="I56" s="272">
        <v>404</v>
      </c>
      <c r="J56" s="260">
        <v>266</v>
      </c>
      <c r="K56" s="260">
        <v>114</v>
      </c>
      <c r="L56" s="260">
        <v>152</v>
      </c>
      <c r="M56" s="271">
        <v>52</v>
      </c>
      <c r="N56" s="260">
        <v>27</v>
      </c>
      <c r="O56" s="260">
        <v>25</v>
      </c>
      <c r="P56" s="260">
        <v>101</v>
      </c>
      <c r="Q56" s="260">
        <v>43</v>
      </c>
      <c r="R56" s="272">
        <v>58</v>
      </c>
      <c r="S56" s="260">
        <v>113</v>
      </c>
      <c r="T56" s="260">
        <v>44</v>
      </c>
      <c r="U56" s="260">
        <v>69</v>
      </c>
      <c r="V56" s="271">
        <v>12</v>
      </c>
      <c r="W56" s="260">
        <v>5</v>
      </c>
      <c r="X56" s="260">
        <v>7</v>
      </c>
      <c r="Y56" s="683" t="s">
        <v>679</v>
      </c>
      <c r="Z56" s="260" t="s">
        <v>679</v>
      </c>
      <c r="AA56" s="260" t="s">
        <v>679</v>
      </c>
      <c r="AB56" s="271">
        <v>23</v>
      </c>
      <c r="AC56" s="260">
        <v>11</v>
      </c>
      <c r="AD56" s="260">
        <v>12</v>
      </c>
    </row>
    <row r="57" spans="1:30" ht="12.75" customHeight="1">
      <c r="A57" s="258" t="s">
        <v>363</v>
      </c>
      <c r="B57" s="270"/>
      <c r="C57" s="260">
        <v>1456</v>
      </c>
      <c r="D57" s="260">
        <v>673</v>
      </c>
      <c r="E57" s="272">
        <v>783</v>
      </c>
      <c r="F57" s="260">
        <v>1230</v>
      </c>
      <c r="G57" s="474">
        <f t="shared" si="1"/>
        <v>84.47802197802197</v>
      </c>
      <c r="H57" s="260">
        <v>567</v>
      </c>
      <c r="I57" s="272">
        <v>663</v>
      </c>
      <c r="J57" s="260">
        <v>214</v>
      </c>
      <c r="K57" s="260">
        <v>102</v>
      </c>
      <c r="L57" s="260">
        <v>112</v>
      </c>
      <c r="M57" s="271">
        <v>84</v>
      </c>
      <c r="N57" s="260">
        <v>38</v>
      </c>
      <c r="O57" s="260">
        <v>46</v>
      </c>
      <c r="P57" s="260">
        <v>54</v>
      </c>
      <c r="Q57" s="260">
        <v>24</v>
      </c>
      <c r="R57" s="272">
        <v>30</v>
      </c>
      <c r="S57" s="260">
        <v>76</v>
      </c>
      <c r="T57" s="260">
        <v>40</v>
      </c>
      <c r="U57" s="260">
        <v>36</v>
      </c>
      <c r="V57" s="271" t="s">
        <v>679</v>
      </c>
      <c r="W57" s="260" t="s">
        <v>679</v>
      </c>
      <c r="X57" s="260" t="s">
        <v>679</v>
      </c>
      <c r="Y57" s="683" t="s">
        <v>679</v>
      </c>
      <c r="Z57" s="260" t="s">
        <v>679</v>
      </c>
      <c r="AA57" s="260" t="s">
        <v>679</v>
      </c>
      <c r="AB57" s="271">
        <v>12</v>
      </c>
      <c r="AC57" s="260">
        <v>4</v>
      </c>
      <c r="AD57" s="260">
        <v>8</v>
      </c>
    </row>
    <row r="58" spans="1:30" ht="12.75" customHeight="1">
      <c r="A58" s="265" t="s">
        <v>364</v>
      </c>
      <c r="B58" s="266"/>
      <c r="C58" s="267">
        <v>1390</v>
      </c>
      <c r="D58" s="267">
        <v>595</v>
      </c>
      <c r="E58" s="269">
        <v>795</v>
      </c>
      <c r="F58" s="267">
        <v>1075</v>
      </c>
      <c r="G58" s="476">
        <f t="shared" si="1"/>
        <v>77.33812949640287</v>
      </c>
      <c r="H58" s="267">
        <v>479</v>
      </c>
      <c r="I58" s="269">
        <v>596</v>
      </c>
      <c r="J58" s="267">
        <v>197</v>
      </c>
      <c r="K58" s="267">
        <v>96</v>
      </c>
      <c r="L58" s="267">
        <v>101</v>
      </c>
      <c r="M58" s="268">
        <v>78</v>
      </c>
      <c r="N58" s="267">
        <v>36</v>
      </c>
      <c r="O58" s="267">
        <v>42</v>
      </c>
      <c r="P58" s="267">
        <v>90</v>
      </c>
      <c r="Q58" s="267">
        <v>43</v>
      </c>
      <c r="R58" s="269">
        <v>47</v>
      </c>
      <c r="S58" s="267">
        <v>29</v>
      </c>
      <c r="T58" s="267">
        <v>17</v>
      </c>
      <c r="U58" s="267">
        <v>12</v>
      </c>
      <c r="V58" s="268">
        <v>1</v>
      </c>
      <c r="W58" s="267" t="s">
        <v>679</v>
      </c>
      <c r="X58" s="267">
        <v>1</v>
      </c>
      <c r="Y58" s="684">
        <v>1</v>
      </c>
      <c r="Z58" s="267" t="s">
        <v>679</v>
      </c>
      <c r="AA58" s="267">
        <v>1</v>
      </c>
      <c r="AB58" s="268">
        <v>116</v>
      </c>
      <c r="AC58" s="267">
        <v>20</v>
      </c>
      <c r="AD58" s="267">
        <v>96</v>
      </c>
    </row>
    <row r="59" spans="1:30" ht="12.75" customHeight="1">
      <c r="A59" s="258" t="s">
        <v>365</v>
      </c>
      <c r="B59" s="270"/>
      <c r="C59" s="260">
        <v>4430</v>
      </c>
      <c r="D59" s="260">
        <v>1985</v>
      </c>
      <c r="E59" s="272">
        <v>2445</v>
      </c>
      <c r="F59" s="260">
        <v>2979</v>
      </c>
      <c r="G59" s="474">
        <f t="shared" si="1"/>
        <v>67.24604966139955</v>
      </c>
      <c r="H59" s="260">
        <v>1353</v>
      </c>
      <c r="I59" s="272">
        <v>1626</v>
      </c>
      <c r="J59" s="260">
        <v>1361</v>
      </c>
      <c r="K59" s="260">
        <v>584</v>
      </c>
      <c r="L59" s="260">
        <v>777</v>
      </c>
      <c r="M59" s="271">
        <v>861</v>
      </c>
      <c r="N59" s="260">
        <v>348</v>
      </c>
      <c r="O59" s="260">
        <v>513</v>
      </c>
      <c r="P59" s="260">
        <v>304</v>
      </c>
      <c r="Q59" s="260">
        <v>140</v>
      </c>
      <c r="R59" s="272">
        <v>164</v>
      </c>
      <c r="S59" s="260">
        <v>196</v>
      </c>
      <c r="T59" s="260">
        <v>96</v>
      </c>
      <c r="U59" s="260">
        <v>100</v>
      </c>
      <c r="V59" s="271">
        <v>32</v>
      </c>
      <c r="W59" s="260">
        <v>22</v>
      </c>
      <c r="X59" s="260">
        <v>10</v>
      </c>
      <c r="Y59" s="683">
        <v>3</v>
      </c>
      <c r="Z59" s="260">
        <v>2</v>
      </c>
      <c r="AA59" s="260">
        <v>1</v>
      </c>
      <c r="AB59" s="271">
        <v>55</v>
      </c>
      <c r="AC59" s="260">
        <v>24</v>
      </c>
      <c r="AD59" s="260">
        <v>31</v>
      </c>
    </row>
    <row r="60" spans="1:30" ht="12.75" customHeight="1">
      <c r="A60" s="258" t="s">
        <v>366</v>
      </c>
      <c r="B60" s="270"/>
      <c r="C60" s="260">
        <v>2651</v>
      </c>
      <c r="D60" s="260">
        <v>1199</v>
      </c>
      <c r="E60" s="272">
        <v>1452</v>
      </c>
      <c r="F60" s="260">
        <v>2072</v>
      </c>
      <c r="G60" s="474">
        <f t="shared" si="1"/>
        <v>78.15918521312713</v>
      </c>
      <c r="H60" s="260">
        <v>911</v>
      </c>
      <c r="I60" s="272">
        <v>1161</v>
      </c>
      <c r="J60" s="260">
        <v>500</v>
      </c>
      <c r="K60" s="260">
        <v>250</v>
      </c>
      <c r="L60" s="260">
        <v>250</v>
      </c>
      <c r="M60" s="271">
        <v>197</v>
      </c>
      <c r="N60" s="260">
        <v>97</v>
      </c>
      <c r="O60" s="260">
        <v>100</v>
      </c>
      <c r="P60" s="260">
        <v>194</v>
      </c>
      <c r="Q60" s="260">
        <v>93</v>
      </c>
      <c r="R60" s="272">
        <v>101</v>
      </c>
      <c r="S60" s="260">
        <v>109</v>
      </c>
      <c r="T60" s="260">
        <v>60</v>
      </c>
      <c r="U60" s="260">
        <v>49</v>
      </c>
      <c r="V60" s="271">
        <v>22</v>
      </c>
      <c r="W60" s="260">
        <v>10</v>
      </c>
      <c r="X60" s="260">
        <v>12</v>
      </c>
      <c r="Y60" s="683">
        <v>2</v>
      </c>
      <c r="Z60" s="260">
        <v>1</v>
      </c>
      <c r="AA60" s="260">
        <v>1</v>
      </c>
      <c r="AB60" s="271">
        <v>55</v>
      </c>
      <c r="AC60" s="260">
        <v>27</v>
      </c>
      <c r="AD60" s="260">
        <v>28</v>
      </c>
    </row>
    <row r="61" spans="1:30" ht="12.75" customHeight="1">
      <c r="A61" s="258" t="s">
        <v>367</v>
      </c>
      <c r="B61" s="270"/>
      <c r="C61" s="260">
        <v>1504</v>
      </c>
      <c r="D61" s="260">
        <v>681</v>
      </c>
      <c r="E61" s="272">
        <v>823</v>
      </c>
      <c r="F61" s="260">
        <v>1297</v>
      </c>
      <c r="G61" s="474">
        <f t="shared" si="1"/>
        <v>86.23670212765957</v>
      </c>
      <c r="H61" s="260">
        <v>581</v>
      </c>
      <c r="I61" s="272">
        <v>716</v>
      </c>
      <c r="J61" s="260">
        <v>192</v>
      </c>
      <c r="K61" s="260">
        <v>93</v>
      </c>
      <c r="L61" s="260">
        <v>99</v>
      </c>
      <c r="M61" s="271">
        <v>105</v>
      </c>
      <c r="N61" s="260">
        <v>54</v>
      </c>
      <c r="O61" s="260">
        <v>51</v>
      </c>
      <c r="P61" s="260">
        <v>35</v>
      </c>
      <c r="Q61" s="260">
        <v>16</v>
      </c>
      <c r="R61" s="272">
        <v>19</v>
      </c>
      <c r="S61" s="260">
        <v>52</v>
      </c>
      <c r="T61" s="260">
        <v>23</v>
      </c>
      <c r="U61" s="260">
        <v>29</v>
      </c>
      <c r="V61" s="271">
        <v>2</v>
      </c>
      <c r="W61" s="260">
        <v>2</v>
      </c>
      <c r="X61" s="260" t="s">
        <v>679</v>
      </c>
      <c r="Y61" s="683" t="s">
        <v>679</v>
      </c>
      <c r="Z61" s="260" t="s">
        <v>679</v>
      </c>
      <c r="AA61" s="260" t="s">
        <v>679</v>
      </c>
      <c r="AB61" s="271">
        <v>13</v>
      </c>
      <c r="AC61" s="260">
        <v>5</v>
      </c>
      <c r="AD61" s="260">
        <v>8</v>
      </c>
    </row>
    <row r="62" spans="1:30" ht="12.75" customHeight="1">
      <c r="A62" s="273" t="s">
        <v>368</v>
      </c>
      <c r="B62" s="274"/>
      <c r="C62" s="275">
        <v>1094</v>
      </c>
      <c r="D62" s="275">
        <v>497</v>
      </c>
      <c r="E62" s="277">
        <v>597</v>
      </c>
      <c r="F62" s="275">
        <v>872</v>
      </c>
      <c r="G62" s="477">
        <f t="shared" si="1"/>
        <v>79.70749542961609</v>
      </c>
      <c r="H62" s="275">
        <v>398</v>
      </c>
      <c r="I62" s="277">
        <v>474</v>
      </c>
      <c r="J62" s="275">
        <v>201</v>
      </c>
      <c r="K62" s="275">
        <v>89</v>
      </c>
      <c r="L62" s="275">
        <v>112</v>
      </c>
      <c r="M62" s="276">
        <v>114</v>
      </c>
      <c r="N62" s="275">
        <v>51</v>
      </c>
      <c r="O62" s="275">
        <v>63</v>
      </c>
      <c r="P62" s="275">
        <v>57</v>
      </c>
      <c r="Q62" s="275">
        <v>26</v>
      </c>
      <c r="R62" s="277">
        <v>31</v>
      </c>
      <c r="S62" s="275">
        <v>30</v>
      </c>
      <c r="T62" s="275">
        <v>12</v>
      </c>
      <c r="U62" s="275">
        <v>18</v>
      </c>
      <c r="V62" s="276">
        <v>9</v>
      </c>
      <c r="W62" s="275">
        <v>5</v>
      </c>
      <c r="X62" s="275">
        <v>4</v>
      </c>
      <c r="Y62" s="685" t="s">
        <v>679</v>
      </c>
      <c r="Z62" s="275" t="s">
        <v>679</v>
      </c>
      <c r="AA62" s="275" t="s">
        <v>679</v>
      </c>
      <c r="AB62" s="276">
        <v>12</v>
      </c>
      <c r="AC62" s="275">
        <v>5</v>
      </c>
      <c r="AD62" s="275">
        <v>7</v>
      </c>
    </row>
    <row r="63" spans="1:30" ht="12.75" customHeight="1">
      <c r="A63" s="258" t="s">
        <v>399</v>
      </c>
      <c r="B63" s="270"/>
      <c r="C63" s="260">
        <v>2521</v>
      </c>
      <c r="D63" s="260">
        <v>1002</v>
      </c>
      <c r="E63" s="272">
        <v>1519</v>
      </c>
      <c r="F63" s="260">
        <v>1904</v>
      </c>
      <c r="G63" s="474">
        <f t="shared" si="1"/>
        <v>75.52558508528362</v>
      </c>
      <c r="H63" s="260">
        <v>793</v>
      </c>
      <c r="I63" s="272">
        <v>1111</v>
      </c>
      <c r="J63" s="260">
        <v>594</v>
      </c>
      <c r="K63" s="260">
        <v>202</v>
      </c>
      <c r="L63" s="260">
        <v>392</v>
      </c>
      <c r="M63" s="271">
        <v>382</v>
      </c>
      <c r="N63" s="260">
        <v>131</v>
      </c>
      <c r="O63" s="260">
        <v>251</v>
      </c>
      <c r="P63" s="260">
        <v>155</v>
      </c>
      <c r="Q63" s="260">
        <v>48</v>
      </c>
      <c r="R63" s="272">
        <v>107</v>
      </c>
      <c r="S63" s="260">
        <v>57</v>
      </c>
      <c r="T63" s="260">
        <v>23</v>
      </c>
      <c r="U63" s="260">
        <v>34</v>
      </c>
      <c r="V63" s="271">
        <v>6</v>
      </c>
      <c r="W63" s="260">
        <v>1</v>
      </c>
      <c r="X63" s="260">
        <v>5</v>
      </c>
      <c r="Y63" s="683" t="s">
        <v>679</v>
      </c>
      <c r="Z63" s="260" t="s">
        <v>679</v>
      </c>
      <c r="AA63" s="260" t="s">
        <v>679</v>
      </c>
      <c r="AB63" s="271">
        <v>17</v>
      </c>
      <c r="AC63" s="260">
        <v>6</v>
      </c>
      <c r="AD63" s="260">
        <v>11</v>
      </c>
    </row>
    <row r="64" spans="1:30" ht="12.75" customHeight="1">
      <c r="A64" s="258" t="s">
        <v>400</v>
      </c>
      <c r="B64" s="270"/>
      <c r="C64" s="260">
        <v>1278</v>
      </c>
      <c r="D64" s="260">
        <v>541</v>
      </c>
      <c r="E64" s="272">
        <v>737</v>
      </c>
      <c r="F64" s="260">
        <v>955</v>
      </c>
      <c r="G64" s="474">
        <f t="shared" si="1"/>
        <v>74.72613458528951</v>
      </c>
      <c r="H64" s="260">
        <v>413</v>
      </c>
      <c r="I64" s="272">
        <v>542</v>
      </c>
      <c r="J64" s="260">
        <v>265</v>
      </c>
      <c r="K64" s="260">
        <v>100</v>
      </c>
      <c r="L64" s="260">
        <v>165</v>
      </c>
      <c r="M64" s="271">
        <v>90</v>
      </c>
      <c r="N64" s="278">
        <v>40</v>
      </c>
      <c r="O64" s="278">
        <v>50</v>
      </c>
      <c r="P64" s="260">
        <v>90</v>
      </c>
      <c r="Q64" s="260">
        <v>31</v>
      </c>
      <c r="R64" s="272">
        <v>59</v>
      </c>
      <c r="S64" s="260">
        <v>85</v>
      </c>
      <c r="T64" s="278">
        <v>29</v>
      </c>
      <c r="U64" s="278">
        <v>56</v>
      </c>
      <c r="V64" s="271">
        <v>3</v>
      </c>
      <c r="W64" s="278">
        <v>1</v>
      </c>
      <c r="X64" s="278">
        <v>2</v>
      </c>
      <c r="Y64" s="686" t="s">
        <v>679</v>
      </c>
      <c r="Z64" s="278" t="s">
        <v>679</v>
      </c>
      <c r="AA64" s="278" t="s">
        <v>679</v>
      </c>
      <c r="AB64" s="271">
        <v>55</v>
      </c>
      <c r="AC64" s="278">
        <v>27</v>
      </c>
      <c r="AD64" s="278">
        <v>28</v>
      </c>
    </row>
    <row r="65" spans="1:30" ht="12.75" customHeight="1">
      <c r="A65" s="258" t="s">
        <v>401</v>
      </c>
      <c r="B65" s="270"/>
      <c r="C65" s="260">
        <v>1006</v>
      </c>
      <c r="D65" s="255">
        <v>478</v>
      </c>
      <c r="E65" s="280">
        <v>528</v>
      </c>
      <c r="F65" s="255">
        <v>887</v>
      </c>
      <c r="G65" s="478">
        <f t="shared" si="1"/>
        <v>88.17097415506959</v>
      </c>
      <c r="H65" s="255">
        <v>430</v>
      </c>
      <c r="I65" s="280">
        <v>457</v>
      </c>
      <c r="J65" s="255">
        <v>101</v>
      </c>
      <c r="K65" s="255">
        <v>39</v>
      </c>
      <c r="L65" s="255">
        <v>62</v>
      </c>
      <c r="M65" s="281">
        <v>28</v>
      </c>
      <c r="N65" s="255">
        <v>10</v>
      </c>
      <c r="O65" s="255">
        <v>18</v>
      </c>
      <c r="P65" s="255">
        <v>33</v>
      </c>
      <c r="Q65" s="255">
        <v>13</v>
      </c>
      <c r="R65" s="280">
        <v>20</v>
      </c>
      <c r="S65" s="255">
        <v>40</v>
      </c>
      <c r="T65" s="255">
        <v>16</v>
      </c>
      <c r="U65" s="255">
        <v>24</v>
      </c>
      <c r="V65" s="281">
        <v>12</v>
      </c>
      <c r="W65" s="260">
        <v>6</v>
      </c>
      <c r="X65" s="255">
        <v>6</v>
      </c>
      <c r="Y65" s="683" t="s">
        <v>679</v>
      </c>
      <c r="Z65" s="260" t="s">
        <v>679</v>
      </c>
      <c r="AA65" s="260" t="s">
        <v>679</v>
      </c>
      <c r="AB65" s="281">
        <v>6</v>
      </c>
      <c r="AC65" s="255">
        <v>3</v>
      </c>
      <c r="AD65" s="255">
        <v>3</v>
      </c>
    </row>
    <row r="66" spans="1:30" ht="12.75" customHeight="1">
      <c r="A66" s="282" t="s">
        <v>402</v>
      </c>
      <c r="B66" s="283"/>
      <c r="C66" s="284">
        <v>1288</v>
      </c>
      <c r="D66" s="284">
        <v>637</v>
      </c>
      <c r="E66" s="286">
        <v>651</v>
      </c>
      <c r="F66" s="284">
        <v>707</v>
      </c>
      <c r="G66" s="479">
        <f t="shared" si="1"/>
        <v>54.891304347826086</v>
      </c>
      <c r="H66" s="284">
        <v>351</v>
      </c>
      <c r="I66" s="286">
        <v>356</v>
      </c>
      <c r="J66" s="284">
        <v>536</v>
      </c>
      <c r="K66" s="284">
        <v>270</v>
      </c>
      <c r="L66" s="284">
        <v>266</v>
      </c>
      <c r="M66" s="285">
        <v>107</v>
      </c>
      <c r="N66" s="284">
        <v>58</v>
      </c>
      <c r="O66" s="284">
        <v>49</v>
      </c>
      <c r="P66" s="284">
        <v>230</v>
      </c>
      <c r="Q66" s="284">
        <v>117</v>
      </c>
      <c r="R66" s="286">
        <v>113</v>
      </c>
      <c r="S66" s="284">
        <v>199</v>
      </c>
      <c r="T66" s="284">
        <v>95</v>
      </c>
      <c r="U66" s="284">
        <v>104</v>
      </c>
      <c r="V66" s="285">
        <v>14</v>
      </c>
      <c r="W66" s="284">
        <v>5</v>
      </c>
      <c r="X66" s="284">
        <v>9</v>
      </c>
      <c r="Y66" s="687">
        <v>2</v>
      </c>
      <c r="Z66" s="284" t="s">
        <v>679</v>
      </c>
      <c r="AA66" s="284">
        <v>2</v>
      </c>
      <c r="AB66" s="285">
        <v>29</v>
      </c>
      <c r="AC66" s="284">
        <v>11</v>
      </c>
      <c r="AD66" s="284">
        <v>18</v>
      </c>
    </row>
  </sheetData>
  <sheetProtection/>
  <mergeCells count="10">
    <mergeCell ref="S5:U5"/>
    <mergeCell ref="V5:X5"/>
    <mergeCell ref="Y5:AA5"/>
    <mergeCell ref="AB5:AD5"/>
    <mergeCell ref="A5:B6"/>
    <mergeCell ref="C5:E5"/>
    <mergeCell ref="F5:I5"/>
    <mergeCell ref="J5:L5"/>
    <mergeCell ref="M5:O5"/>
    <mergeCell ref="P5:R5"/>
  </mergeCells>
  <hyperlinks>
    <hyperlink ref="A1" location="'目次 '!A1" display="目次へ移動"/>
  </hyperlinks>
  <printOptions horizontalCentered="1"/>
  <pageMargins left="0.3937007874015748" right="0.3937007874015748" top="0.5905511811023623" bottom="0.3937007874015748" header="0.5118110236220472" footer="0.31496062992125984"/>
  <pageSetup fitToWidth="0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6" customWidth="1"/>
    <col min="2" max="2" width="0.875" style="226" customWidth="1"/>
    <col min="3" max="14" width="7.25390625" style="226" customWidth="1"/>
    <col min="15" max="15" width="8.625" style="226" customWidth="1"/>
    <col min="16" max="16" width="0.875" style="226" customWidth="1"/>
    <col min="17" max="28" width="7.25390625" style="226" customWidth="1"/>
    <col min="29" max="16384" width="9.00390625" style="226" customWidth="1"/>
  </cols>
  <sheetData>
    <row r="1" ht="13.5">
      <c r="A1" s="1077" t="s">
        <v>1188</v>
      </c>
    </row>
    <row r="3" spans="1:16" ht="13.5">
      <c r="A3" s="675" t="s">
        <v>1087</v>
      </c>
      <c r="B3" s="225"/>
      <c r="O3" s="753"/>
      <c r="P3" s="225"/>
    </row>
    <row r="4" ht="6" customHeight="1"/>
    <row r="5" spans="1:28" ht="12.75" customHeight="1">
      <c r="A5" s="1232" t="s">
        <v>308</v>
      </c>
      <c r="B5" s="1233"/>
      <c r="C5" s="1311" t="s">
        <v>1024</v>
      </c>
      <c r="D5" s="1312"/>
      <c r="E5" s="1312"/>
      <c r="F5" s="1313"/>
      <c r="G5" s="1311" t="s">
        <v>619</v>
      </c>
      <c r="H5" s="1312"/>
      <c r="I5" s="1312"/>
      <c r="J5" s="1313"/>
      <c r="K5" s="1311" t="s">
        <v>620</v>
      </c>
      <c r="L5" s="1312"/>
      <c r="M5" s="1312"/>
      <c r="N5" s="1312"/>
      <c r="O5" s="1232" t="s">
        <v>308</v>
      </c>
      <c r="P5" s="1233"/>
      <c r="Q5" s="1311" t="s">
        <v>632</v>
      </c>
      <c r="R5" s="1312"/>
      <c r="S5" s="1312"/>
      <c r="T5" s="1312"/>
      <c r="U5" s="1311" t="s">
        <v>875</v>
      </c>
      <c r="V5" s="1312"/>
      <c r="W5" s="1312"/>
      <c r="X5" s="1313"/>
      <c r="Y5" s="1311" t="s">
        <v>879</v>
      </c>
      <c r="Z5" s="1312"/>
      <c r="AA5" s="1312"/>
      <c r="AB5" s="1312"/>
    </row>
    <row r="6" spans="1:28" ht="12.75" customHeight="1">
      <c r="A6" s="1318"/>
      <c r="B6" s="1319"/>
      <c r="C6" s="1310" t="s">
        <v>309</v>
      </c>
      <c r="D6" s="1314"/>
      <c r="E6" s="1315"/>
      <c r="F6" s="1316" t="s">
        <v>1020</v>
      </c>
      <c r="G6" s="1310" t="s">
        <v>309</v>
      </c>
      <c r="H6" s="1314"/>
      <c r="I6" s="1315"/>
      <c r="J6" s="1316" t="s">
        <v>589</v>
      </c>
      <c r="K6" s="1310" t="s">
        <v>309</v>
      </c>
      <c r="L6" s="1314"/>
      <c r="M6" s="1315"/>
      <c r="N6" s="1309" t="s">
        <v>589</v>
      </c>
      <c r="O6" s="1318"/>
      <c r="P6" s="1319"/>
      <c r="Q6" s="1310" t="s">
        <v>309</v>
      </c>
      <c r="R6" s="1314"/>
      <c r="S6" s="1315"/>
      <c r="T6" s="1316" t="s">
        <v>589</v>
      </c>
      <c r="U6" s="1310" t="s">
        <v>309</v>
      </c>
      <c r="V6" s="1314"/>
      <c r="W6" s="1315"/>
      <c r="X6" s="1309" t="s">
        <v>589</v>
      </c>
      <c r="Y6" s="1310" t="s">
        <v>309</v>
      </c>
      <c r="Z6" s="1314"/>
      <c r="AA6" s="1315"/>
      <c r="AB6" s="1309" t="s">
        <v>589</v>
      </c>
    </row>
    <row r="7" spans="1:28" ht="21" customHeight="1">
      <c r="A7" s="1234"/>
      <c r="B7" s="1235"/>
      <c r="C7" s="228" t="s">
        <v>795</v>
      </c>
      <c r="D7" s="228" t="s">
        <v>647</v>
      </c>
      <c r="E7" s="228" t="s">
        <v>648</v>
      </c>
      <c r="F7" s="1317"/>
      <c r="G7" s="228" t="s">
        <v>795</v>
      </c>
      <c r="H7" s="228" t="s">
        <v>647</v>
      </c>
      <c r="I7" s="228" t="s">
        <v>648</v>
      </c>
      <c r="J7" s="1317"/>
      <c r="K7" s="228" t="s">
        <v>795</v>
      </c>
      <c r="L7" s="228" t="s">
        <v>647</v>
      </c>
      <c r="M7" s="228" t="s">
        <v>648</v>
      </c>
      <c r="N7" s="1310"/>
      <c r="O7" s="1234"/>
      <c r="P7" s="1235"/>
      <c r="Q7" s="228" t="s">
        <v>795</v>
      </c>
      <c r="R7" s="228" t="s">
        <v>647</v>
      </c>
      <c r="S7" s="228" t="s">
        <v>648</v>
      </c>
      <c r="T7" s="1317"/>
      <c r="U7" s="228" t="s">
        <v>795</v>
      </c>
      <c r="V7" s="228" t="s">
        <v>647</v>
      </c>
      <c r="W7" s="228" t="s">
        <v>648</v>
      </c>
      <c r="X7" s="1310"/>
      <c r="Y7" s="228" t="s">
        <v>795</v>
      </c>
      <c r="Z7" s="228" t="s">
        <v>647</v>
      </c>
      <c r="AA7" s="228" t="s">
        <v>648</v>
      </c>
      <c r="AB7" s="1310"/>
    </row>
    <row r="8" spans="1:28" ht="12.75" customHeight="1">
      <c r="A8" s="229" t="s">
        <v>795</v>
      </c>
      <c r="B8" s="230"/>
      <c r="C8" s="231">
        <f aca="true" t="shared" si="0" ref="C8:N8">SUM(C9:C68)</f>
        <v>75032</v>
      </c>
      <c r="D8" s="232">
        <f t="shared" si="0"/>
        <v>34928</v>
      </c>
      <c r="E8" s="232">
        <f t="shared" si="0"/>
        <v>40104</v>
      </c>
      <c r="F8" s="877">
        <f t="shared" si="0"/>
        <v>29070</v>
      </c>
      <c r="G8" s="871">
        <f t="shared" si="0"/>
        <v>83834</v>
      </c>
      <c r="H8" s="232">
        <f t="shared" si="0"/>
        <v>38705</v>
      </c>
      <c r="I8" s="232">
        <f t="shared" si="0"/>
        <v>45129</v>
      </c>
      <c r="J8" s="877">
        <f t="shared" si="0"/>
        <v>34209</v>
      </c>
      <c r="K8" s="871">
        <f t="shared" si="0"/>
        <v>90590</v>
      </c>
      <c r="L8" s="232">
        <f t="shared" si="0"/>
        <v>41391</v>
      </c>
      <c r="M8" s="232">
        <f t="shared" si="0"/>
        <v>49199</v>
      </c>
      <c r="N8" s="754">
        <f t="shared" si="0"/>
        <v>37970</v>
      </c>
      <c r="O8" s="229" t="s">
        <v>795</v>
      </c>
      <c r="P8" s="230"/>
      <c r="Q8" s="231">
        <f aca="true" t="shared" si="1" ref="Q8:X8">SUM(Q9:Q68)</f>
        <v>93238</v>
      </c>
      <c r="R8" s="232">
        <f t="shared" si="1"/>
        <v>42385</v>
      </c>
      <c r="S8" s="232">
        <f t="shared" si="1"/>
        <v>50853</v>
      </c>
      <c r="T8" s="877">
        <f t="shared" si="1"/>
        <v>39753</v>
      </c>
      <c r="U8" s="871">
        <f t="shared" si="1"/>
        <v>95350</v>
      </c>
      <c r="V8" s="232">
        <f t="shared" si="1"/>
        <v>43089</v>
      </c>
      <c r="W8" s="232">
        <f t="shared" si="1"/>
        <v>52261</v>
      </c>
      <c r="X8" s="980">
        <f t="shared" si="1"/>
        <v>41881</v>
      </c>
      <c r="Y8" s="871">
        <f>SUM(Y9:Y68)</f>
        <v>93922</v>
      </c>
      <c r="Z8" s="232">
        <f>SUM(Z9:Z68)</f>
        <v>42008</v>
      </c>
      <c r="AA8" s="232">
        <f>SUM(AA9:AA68)</f>
        <v>51914</v>
      </c>
      <c r="AB8" s="754">
        <f>SUM(AB9:AB68)</f>
        <v>42522</v>
      </c>
    </row>
    <row r="9" spans="1:28" ht="12.75" customHeight="1">
      <c r="A9" s="233" t="s">
        <v>314</v>
      </c>
      <c r="B9" s="234"/>
      <c r="C9" s="235">
        <v>641</v>
      </c>
      <c r="D9" s="236">
        <v>286</v>
      </c>
      <c r="E9" s="236">
        <v>355</v>
      </c>
      <c r="F9" s="878">
        <v>237</v>
      </c>
      <c r="G9" s="872">
        <v>567</v>
      </c>
      <c r="H9" s="236">
        <v>254</v>
      </c>
      <c r="I9" s="236">
        <v>313</v>
      </c>
      <c r="J9" s="878">
        <v>212</v>
      </c>
      <c r="K9" s="872">
        <v>494</v>
      </c>
      <c r="L9" s="236">
        <v>225</v>
      </c>
      <c r="M9" s="236">
        <v>269</v>
      </c>
      <c r="N9" s="755">
        <v>200</v>
      </c>
      <c r="O9" s="233" t="s">
        <v>314</v>
      </c>
      <c r="P9" s="234"/>
      <c r="Q9" s="235">
        <v>450</v>
      </c>
      <c r="R9" s="236">
        <v>197</v>
      </c>
      <c r="S9" s="236">
        <v>253</v>
      </c>
      <c r="T9" s="755">
        <v>193</v>
      </c>
      <c r="U9" s="912">
        <v>419</v>
      </c>
      <c r="V9" s="236">
        <v>181</v>
      </c>
      <c r="W9" s="236">
        <v>238</v>
      </c>
      <c r="X9" s="878">
        <v>186</v>
      </c>
      <c r="Y9" s="872">
        <v>398</v>
      </c>
      <c r="Z9" s="236">
        <v>165</v>
      </c>
      <c r="AA9" s="236">
        <v>233</v>
      </c>
      <c r="AB9" s="755">
        <v>187</v>
      </c>
    </row>
    <row r="10" spans="1:28" ht="12.75" customHeight="1">
      <c r="A10" s="229" t="s">
        <v>315</v>
      </c>
      <c r="B10" s="230"/>
      <c r="C10" s="237">
        <v>435</v>
      </c>
      <c r="D10" s="238">
        <v>191</v>
      </c>
      <c r="E10" s="238">
        <v>244</v>
      </c>
      <c r="F10" s="879">
        <v>165</v>
      </c>
      <c r="G10" s="280">
        <v>485</v>
      </c>
      <c r="H10" s="238">
        <v>222</v>
      </c>
      <c r="I10" s="238">
        <v>263</v>
      </c>
      <c r="J10" s="879">
        <v>181</v>
      </c>
      <c r="K10" s="280">
        <v>512</v>
      </c>
      <c r="L10" s="238">
        <v>238</v>
      </c>
      <c r="M10" s="238">
        <v>274</v>
      </c>
      <c r="N10" s="281">
        <v>202</v>
      </c>
      <c r="O10" s="229" t="s">
        <v>315</v>
      </c>
      <c r="P10" s="230"/>
      <c r="Q10" s="237">
        <v>531</v>
      </c>
      <c r="R10" s="238">
        <v>242</v>
      </c>
      <c r="S10" s="238">
        <v>289</v>
      </c>
      <c r="T10" s="281">
        <v>225</v>
      </c>
      <c r="U10" s="913">
        <v>504</v>
      </c>
      <c r="V10" s="238">
        <v>229</v>
      </c>
      <c r="W10" s="238">
        <v>275</v>
      </c>
      <c r="X10" s="879">
        <v>213</v>
      </c>
      <c r="Y10" s="280">
        <v>496</v>
      </c>
      <c r="Z10" s="238">
        <v>229</v>
      </c>
      <c r="AA10" s="238">
        <v>267</v>
      </c>
      <c r="AB10" s="281">
        <v>222</v>
      </c>
    </row>
    <row r="11" spans="1:28" ht="12.75" customHeight="1">
      <c r="A11" s="229" t="s">
        <v>316</v>
      </c>
      <c r="B11" s="230"/>
      <c r="C11" s="237">
        <v>776</v>
      </c>
      <c r="D11" s="238">
        <v>359</v>
      </c>
      <c r="E11" s="238">
        <v>417</v>
      </c>
      <c r="F11" s="879">
        <v>277</v>
      </c>
      <c r="G11" s="280">
        <v>698</v>
      </c>
      <c r="H11" s="238">
        <v>320</v>
      </c>
      <c r="I11" s="238">
        <v>378</v>
      </c>
      <c r="J11" s="879">
        <v>272</v>
      </c>
      <c r="K11" s="280">
        <v>707</v>
      </c>
      <c r="L11" s="238">
        <v>325</v>
      </c>
      <c r="M11" s="238">
        <v>382</v>
      </c>
      <c r="N11" s="281">
        <v>288</v>
      </c>
      <c r="O11" s="229" t="s">
        <v>316</v>
      </c>
      <c r="P11" s="230"/>
      <c r="Q11" s="237">
        <v>744</v>
      </c>
      <c r="R11" s="238">
        <v>338</v>
      </c>
      <c r="S11" s="238">
        <v>406</v>
      </c>
      <c r="T11" s="281">
        <v>319</v>
      </c>
      <c r="U11" s="913">
        <v>719</v>
      </c>
      <c r="V11" s="238">
        <v>342</v>
      </c>
      <c r="W11" s="238">
        <v>377</v>
      </c>
      <c r="X11" s="879">
        <v>320</v>
      </c>
      <c r="Y11" s="280">
        <v>696</v>
      </c>
      <c r="Z11" s="238">
        <v>314</v>
      </c>
      <c r="AA11" s="238">
        <v>382</v>
      </c>
      <c r="AB11" s="281">
        <v>329</v>
      </c>
    </row>
    <row r="12" spans="1:28" ht="12.75" customHeight="1">
      <c r="A12" s="229" t="s">
        <v>317</v>
      </c>
      <c r="B12" s="230"/>
      <c r="C12" s="237">
        <v>648</v>
      </c>
      <c r="D12" s="238">
        <v>267</v>
      </c>
      <c r="E12" s="238">
        <v>381</v>
      </c>
      <c r="F12" s="879">
        <v>202</v>
      </c>
      <c r="G12" s="280">
        <v>584</v>
      </c>
      <c r="H12" s="238">
        <v>248</v>
      </c>
      <c r="I12" s="238">
        <v>336</v>
      </c>
      <c r="J12" s="879">
        <v>193</v>
      </c>
      <c r="K12" s="280">
        <v>590</v>
      </c>
      <c r="L12" s="238">
        <v>263</v>
      </c>
      <c r="M12" s="238">
        <v>327</v>
      </c>
      <c r="N12" s="281">
        <v>193</v>
      </c>
      <c r="O12" s="229" t="s">
        <v>317</v>
      </c>
      <c r="P12" s="230"/>
      <c r="Q12" s="237">
        <v>623</v>
      </c>
      <c r="R12" s="238">
        <v>270</v>
      </c>
      <c r="S12" s="238">
        <v>353</v>
      </c>
      <c r="T12" s="281">
        <v>209</v>
      </c>
      <c r="U12" s="913">
        <v>650</v>
      </c>
      <c r="V12" s="238">
        <v>296</v>
      </c>
      <c r="W12" s="238">
        <v>354</v>
      </c>
      <c r="X12" s="879">
        <v>225</v>
      </c>
      <c r="Y12" s="280">
        <v>635</v>
      </c>
      <c r="Z12" s="238">
        <v>284</v>
      </c>
      <c r="AA12" s="238">
        <v>351</v>
      </c>
      <c r="AB12" s="281">
        <v>246</v>
      </c>
    </row>
    <row r="13" spans="1:28" ht="12.75" customHeight="1">
      <c r="A13" s="240" t="s">
        <v>318</v>
      </c>
      <c r="B13" s="241"/>
      <c r="C13" s="549">
        <v>169</v>
      </c>
      <c r="D13" s="550">
        <v>154</v>
      </c>
      <c r="E13" s="550">
        <v>15</v>
      </c>
      <c r="F13" s="880">
        <v>169</v>
      </c>
      <c r="G13" s="277">
        <v>51</v>
      </c>
      <c r="H13" s="550">
        <v>38</v>
      </c>
      <c r="I13" s="550">
        <v>13</v>
      </c>
      <c r="J13" s="880">
        <v>51</v>
      </c>
      <c r="K13" s="277">
        <v>219</v>
      </c>
      <c r="L13" s="550">
        <v>200</v>
      </c>
      <c r="M13" s="550">
        <v>19</v>
      </c>
      <c r="N13" s="276">
        <v>218</v>
      </c>
      <c r="O13" s="240" t="s">
        <v>318</v>
      </c>
      <c r="P13" s="241"/>
      <c r="Q13" s="549">
        <v>200</v>
      </c>
      <c r="R13" s="550">
        <v>191</v>
      </c>
      <c r="S13" s="550">
        <v>9</v>
      </c>
      <c r="T13" s="276">
        <v>199</v>
      </c>
      <c r="U13" s="914" t="s">
        <v>679</v>
      </c>
      <c r="V13" s="550" t="s">
        <v>679</v>
      </c>
      <c r="W13" s="550" t="s">
        <v>679</v>
      </c>
      <c r="X13" s="880" t="s">
        <v>679</v>
      </c>
      <c r="Y13" s="277" t="s">
        <v>679</v>
      </c>
      <c r="Z13" s="550" t="s">
        <v>679</v>
      </c>
      <c r="AA13" s="550" t="s">
        <v>679</v>
      </c>
      <c r="AB13" s="276" t="s">
        <v>679</v>
      </c>
    </row>
    <row r="14" spans="1:28" ht="12.75" customHeight="1">
      <c r="A14" s="229" t="s">
        <v>319</v>
      </c>
      <c r="B14" s="230"/>
      <c r="C14" s="237">
        <v>5627</v>
      </c>
      <c r="D14" s="238">
        <v>2565</v>
      </c>
      <c r="E14" s="238">
        <v>3062</v>
      </c>
      <c r="F14" s="879">
        <v>2061</v>
      </c>
      <c r="G14" s="280">
        <v>6373</v>
      </c>
      <c r="H14" s="238">
        <v>2939</v>
      </c>
      <c r="I14" s="238">
        <v>3434</v>
      </c>
      <c r="J14" s="879">
        <v>2487</v>
      </c>
      <c r="K14" s="280">
        <v>7061</v>
      </c>
      <c r="L14" s="238">
        <v>3236</v>
      </c>
      <c r="M14" s="238">
        <v>3825</v>
      </c>
      <c r="N14" s="281">
        <v>2798</v>
      </c>
      <c r="O14" s="229" t="s">
        <v>319</v>
      </c>
      <c r="P14" s="230"/>
      <c r="Q14" s="237">
        <v>6827</v>
      </c>
      <c r="R14" s="238">
        <v>3083</v>
      </c>
      <c r="S14" s="238">
        <v>3744</v>
      </c>
      <c r="T14" s="281">
        <v>2793</v>
      </c>
      <c r="U14" s="913">
        <v>6925</v>
      </c>
      <c r="V14" s="238">
        <v>3212</v>
      </c>
      <c r="W14" s="238">
        <v>3713</v>
      </c>
      <c r="X14" s="879">
        <v>3044</v>
      </c>
      <c r="Y14" s="280">
        <v>6383</v>
      </c>
      <c r="Z14" s="238">
        <v>2872</v>
      </c>
      <c r="AA14" s="238">
        <v>3511</v>
      </c>
      <c r="AB14" s="281">
        <v>2891</v>
      </c>
    </row>
    <row r="15" spans="1:28" ht="12.75" customHeight="1">
      <c r="A15" s="229" t="s">
        <v>320</v>
      </c>
      <c r="B15" s="230"/>
      <c r="C15" s="237">
        <v>1214</v>
      </c>
      <c r="D15" s="238">
        <v>560</v>
      </c>
      <c r="E15" s="238">
        <v>654</v>
      </c>
      <c r="F15" s="879">
        <v>436</v>
      </c>
      <c r="G15" s="280">
        <v>1363</v>
      </c>
      <c r="H15" s="238">
        <v>642</v>
      </c>
      <c r="I15" s="238">
        <v>721</v>
      </c>
      <c r="J15" s="879">
        <v>524</v>
      </c>
      <c r="K15" s="280">
        <v>1595</v>
      </c>
      <c r="L15" s="238">
        <v>745</v>
      </c>
      <c r="M15" s="238">
        <v>850</v>
      </c>
      <c r="N15" s="281">
        <v>632</v>
      </c>
      <c r="O15" s="229" t="s">
        <v>320</v>
      </c>
      <c r="P15" s="230"/>
      <c r="Q15" s="237">
        <v>1828</v>
      </c>
      <c r="R15" s="238">
        <v>825</v>
      </c>
      <c r="S15" s="238">
        <v>1003</v>
      </c>
      <c r="T15" s="281">
        <v>721</v>
      </c>
      <c r="U15" s="913">
        <v>1938</v>
      </c>
      <c r="V15" s="238">
        <v>875</v>
      </c>
      <c r="W15" s="238">
        <v>1063</v>
      </c>
      <c r="X15" s="879">
        <v>793</v>
      </c>
      <c r="Y15" s="280">
        <v>1873</v>
      </c>
      <c r="Z15" s="238">
        <v>846</v>
      </c>
      <c r="AA15" s="238">
        <v>1027</v>
      </c>
      <c r="AB15" s="281">
        <v>791</v>
      </c>
    </row>
    <row r="16" spans="1:28" ht="12.75" customHeight="1">
      <c r="A16" s="229" t="s">
        <v>321</v>
      </c>
      <c r="B16" s="230"/>
      <c r="C16" s="237">
        <v>1019</v>
      </c>
      <c r="D16" s="238">
        <v>493</v>
      </c>
      <c r="E16" s="238">
        <v>526</v>
      </c>
      <c r="F16" s="879">
        <v>408</v>
      </c>
      <c r="G16" s="280">
        <v>1228</v>
      </c>
      <c r="H16" s="238">
        <v>579</v>
      </c>
      <c r="I16" s="238">
        <v>649</v>
      </c>
      <c r="J16" s="879">
        <v>506</v>
      </c>
      <c r="K16" s="280">
        <v>1111</v>
      </c>
      <c r="L16" s="238">
        <v>505</v>
      </c>
      <c r="M16" s="238">
        <v>606</v>
      </c>
      <c r="N16" s="281">
        <v>457</v>
      </c>
      <c r="O16" s="229" t="s">
        <v>321</v>
      </c>
      <c r="P16" s="230"/>
      <c r="Q16" s="237">
        <v>1300</v>
      </c>
      <c r="R16" s="238">
        <v>585</v>
      </c>
      <c r="S16" s="238">
        <v>715</v>
      </c>
      <c r="T16" s="281">
        <v>520</v>
      </c>
      <c r="U16" s="913">
        <v>1379</v>
      </c>
      <c r="V16" s="238">
        <v>614</v>
      </c>
      <c r="W16" s="238">
        <v>765</v>
      </c>
      <c r="X16" s="879">
        <v>557</v>
      </c>
      <c r="Y16" s="280">
        <v>1384</v>
      </c>
      <c r="Z16" s="238">
        <v>620</v>
      </c>
      <c r="AA16" s="238">
        <v>764</v>
      </c>
      <c r="AB16" s="281">
        <v>596</v>
      </c>
    </row>
    <row r="17" spans="1:28" ht="12.75" customHeight="1">
      <c r="A17" s="229" t="s">
        <v>322</v>
      </c>
      <c r="B17" s="230"/>
      <c r="C17" s="237">
        <v>2903</v>
      </c>
      <c r="D17" s="238">
        <v>1362</v>
      </c>
      <c r="E17" s="238">
        <v>1541</v>
      </c>
      <c r="F17" s="879">
        <v>1115</v>
      </c>
      <c r="G17" s="280">
        <v>2772</v>
      </c>
      <c r="H17" s="238">
        <v>1279</v>
      </c>
      <c r="I17" s="238">
        <v>1493</v>
      </c>
      <c r="J17" s="879">
        <v>1128</v>
      </c>
      <c r="K17" s="280">
        <v>3041</v>
      </c>
      <c r="L17" s="238">
        <v>1367</v>
      </c>
      <c r="M17" s="238">
        <v>1674</v>
      </c>
      <c r="N17" s="281">
        <v>1198</v>
      </c>
      <c r="O17" s="229" t="s">
        <v>322</v>
      </c>
      <c r="P17" s="230"/>
      <c r="Q17" s="237">
        <v>3086</v>
      </c>
      <c r="R17" s="238">
        <v>1395</v>
      </c>
      <c r="S17" s="238">
        <v>1691</v>
      </c>
      <c r="T17" s="281">
        <v>1214</v>
      </c>
      <c r="U17" s="913">
        <v>3345</v>
      </c>
      <c r="V17" s="238">
        <v>1531</v>
      </c>
      <c r="W17" s="238">
        <v>1814</v>
      </c>
      <c r="X17" s="879">
        <v>1313</v>
      </c>
      <c r="Y17" s="280">
        <v>3325</v>
      </c>
      <c r="Z17" s="238">
        <v>1481</v>
      </c>
      <c r="AA17" s="238">
        <v>1844</v>
      </c>
      <c r="AB17" s="281">
        <v>1338</v>
      </c>
    </row>
    <row r="18" spans="1:28" ht="12.75" customHeight="1">
      <c r="A18" s="229" t="s">
        <v>323</v>
      </c>
      <c r="B18" s="230"/>
      <c r="C18" s="237">
        <v>2417</v>
      </c>
      <c r="D18" s="238">
        <v>1089</v>
      </c>
      <c r="E18" s="238">
        <v>1328</v>
      </c>
      <c r="F18" s="879">
        <v>923</v>
      </c>
      <c r="G18" s="280">
        <v>2369</v>
      </c>
      <c r="H18" s="238">
        <v>1042</v>
      </c>
      <c r="I18" s="238">
        <v>1327</v>
      </c>
      <c r="J18" s="879">
        <v>986</v>
      </c>
      <c r="K18" s="280">
        <v>2379</v>
      </c>
      <c r="L18" s="238">
        <v>1048</v>
      </c>
      <c r="M18" s="238">
        <v>1331</v>
      </c>
      <c r="N18" s="281">
        <v>1021</v>
      </c>
      <c r="O18" s="229" t="s">
        <v>323</v>
      </c>
      <c r="P18" s="230"/>
      <c r="Q18" s="237">
        <v>2258</v>
      </c>
      <c r="R18" s="238">
        <v>1004</v>
      </c>
      <c r="S18" s="238">
        <v>1254</v>
      </c>
      <c r="T18" s="281">
        <v>983</v>
      </c>
      <c r="U18" s="913">
        <v>2301</v>
      </c>
      <c r="V18" s="238">
        <v>995</v>
      </c>
      <c r="W18" s="238">
        <v>1306</v>
      </c>
      <c r="X18" s="879">
        <v>1033</v>
      </c>
      <c r="Y18" s="280">
        <v>2251</v>
      </c>
      <c r="Z18" s="238">
        <v>975</v>
      </c>
      <c r="AA18" s="238">
        <v>1276</v>
      </c>
      <c r="AB18" s="281">
        <v>1065</v>
      </c>
    </row>
    <row r="19" spans="1:28" ht="12.75" customHeight="1">
      <c r="A19" s="233" t="s">
        <v>324</v>
      </c>
      <c r="B19" s="234"/>
      <c r="C19" s="235">
        <v>1921</v>
      </c>
      <c r="D19" s="236">
        <v>885</v>
      </c>
      <c r="E19" s="236">
        <v>1036</v>
      </c>
      <c r="F19" s="878">
        <v>854</v>
      </c>
      <c r="G19" s="872">
        <v>2023</v>
      </c>
      <c r="H19" s="236">
        <v>932</v>
      </c>
      <c r="I19" s="236">
        <v>1091</v>
      </c>
      <c r="J19" s="878">
        <v>959</v>
      </c>
      <c r="K19" s="872">
        <v>2018</v>
      </c>
      <c r="L19" s="236">
        <v>914</v>
      </c>
      <c r="M19" s="236">
        <v>1104</v>
      </c>
      <c r="N19" s="755">
        <v>946</v>
      </c>
      <c r="O19" s="233" t="s">
        <v>324</v>
      </c>
      <c r="P19" s="234"/>
      <c r="Q19" s="235">
        <v>1853</v>
      </c>
      <c r="R19" s="236">
        <v>799</v>
      </c>
      <c r="S19" s="236">
        <v>1054</v>
      </c>
      <c r="T19" s="755">
        <v>878</v>
      </c>
      <c r="U19" s="912">
        <v>2035</v>
      </c>
      <c r="V19" s="236">
        <v>903</v>
      </c>
      <c r="W19" s="236">
        <v>1132</v>
      </c>
      <c r="X19" s="878">
        <v>978</v>
      </c>
      <c r="Y19" s="872">
        <v>2039</v>
      </c>
      <c r="Z19" s="236">
        <v>898</v>
      </c>
      <c r="AA19" s="236">
        <v>1141</v>
      </c>
      <c r="AB19" s="755">
        <v>999</v>
      </c>
    </row>
    <row r="20" spans="1:28" ht="12.75" customHeight="1">
      <c r="A20" s="229" t="s">
        <v>325</v>
      </c>
      <c r="B20" s="230"/>
      <c r="C20" s="237">
        <v>884</v>
      </c>
      <c r="D20" s="238">
        <v>396</v>
      </c>
      <c r="E20" s="238">
        <v>488</v>
      </c>
      <c r="F20" s="879">
        <v>371</v>
      </c>
      <c r="G20" s="280">
        <v>1181</v>
      </c>
      <c r="H20" s="238">
        <v>519</v>
      </c>
      <c r="I20" s="238">
        <v>662</v>
      </c>
      <c r="J20" s="879">
        <v>519</v>
      </c>
      <c r="K20" s="280">
        <v>1309</v>
      </c>
      <c r="L20" s="238">
        <v>568</v>
      </c>
      <c r="M20" s="238">
        <v>741</v>
      </c>
      <c r="N20" s="281">
        <v>579</v>
      </c>
      <c r="O20" s="229" t="s">
        <v>325</v>
      </c>
      <c r="P20" s="230"/>
      <c r="Q20" s="237">
        <v>1308</v>
      </c>
      <c r="R20" s="238">
        <v>578</v>
      </c>
      <c r="S20" s="238">
        <v>730</v>
      </c>
      <c r="T20" s="281">
        <v>591</v>
      </c>
      <c r="U20" s="913">
        <v>1289</v>
      </c>
      <c r="V20" s="238">
        <v>564</v>
      </c>
      <c r="W20" s="238">
        <v>725</v>
      </c>
      <c r="X20" s="879">
        <v>616</v>
      </c>
      <c r="Y20" s="280">
        <v>1247</v>
      </c>
      <c r="Z20" s="238">
        <v>537</v>
      </c>
      <c r="AA20" s="238">
        <v>710</v>
      </c>
      <c r="AB20" s="281">
        <v>618</v>
      </c>
    </row>
    <row r="21" spans="1:28" ht="12.75" customHeight="1">
      <c r="A21" s="229" t="s">
        <v>326</v>
      </c>
      <c r="B21" s="230"/>
      <c r="C21" s="237">
        <v>1274</v>
      </c>
      <c r="D21" s="238">
        <v>553</v>
      </c>
      <c r="E21" s="238">
        <v>721</v>
      </c>
      <c r="F21" s="879">
        <v>494</v>
      </c>
      <c r="G21" s="280">
        <v>1746</v>
      </c>
      <c r="H21" s="238">
        <v>740</v>
      </c>
      <c r="I21" s="238">
        <v>1006</v>
      </c>
      <c r="J21" s="879">
        <v>679</v>
      </c>
      <c r="K21" s="280">
        <v>2022</v>
      </c>
      <c r="L21" s="238">
        <v>861</v>
      </c>
      <c r="M21" s="238">
        <v>1161</v>
      </c>
      <c r="N21" s="281">
        <v>795</v>
      </c>
      <c r="O21" s="229" t="s">
        <v>326</v>
      </c>
      <c r="P21" s="230"/>
      <c r="Q21" s="237">
        <v>1907</v>
      </c>
      <c r="R21" s="238">
        <v>853</v>
      </c>
      <c r="S21" s="238">
        <v>1054</v>
      </c>
      <c r="T21" s="281">
        <v>803</v>
      </c>
      <c r="U21" s="913">
        <v>2029</v>
      </c>
      <c r="V21" s="238">
        <v>939</v>
      </c>
      <c r="W21" s="238">
        <v>1090</v>
      </c>
      <c r="X21" s="879">
        <v>864</v>
      </c>
      <c r="Y21" s="280">
        <v>2073</v>
      </c>
      <c r="Z21" s="238">
        <v>948</v>
      </c>
      <c r="AA21" s="238">
        <v>1125</v>
      </c>
      <c r="AB21" s="281">
        <v>898</v>
      </c>
    </row>
    <row r="22" spans="1:28" ht="12.75" customHeight="1">
      <c r="A22" s="229" t="s">
        <v>327</v>
      </c>
      <c r="B22" s="230"/>
      <c r="C22" s="237">
        <v>3778</v>
      </c>
      <c r="D22" s="238">
        <v>1743</v>
      </c>
      <c r="E22" s="238">
        <v>2035</v>
      </c>
      <c r="F22" s="879">
        <v>1479</v>
      </c>
      <c r="G22" s="280">
        <v>4407</v>
      </c>
      <c r="H22" s="238">
        <v>2030</v>
      </c>
      <c r="I22" s="238">
        <v>2377</v>
      </c>
      <c r="J22" s="879">
        <v>1818</v>
      </c>
      <c r="K22" s="280">
        <v>4387</v>
      </c>
      <c r="L22" s="238">
        <v>2020</v>
      </c>
      <c r="M22" s="238">
        <v>2367</v>
      </c>
      <c r="N22" s="281">
        <v>1861</v>
      </c>
      <c r="O22" s="229" t="s">
        <v>327</v>
      </c>
      <c r="P22" s="230"/>
      <c r="Q22" s="237">
        <v>4780</v>
      </c>
      <c r="R22" s="238">
        <v>2200</v>
      </c>
      <c r="S22" s="238">
        <v>2580</v>
      </c>
      <c r="T22" s="281">
        <v>2028</v>
      </c>
      <c r="U22" s="913">
        <v>4725</v>
      </c>
      <c r="V22" s="238">
        <v>2150</v>
      </c>
      <c r="W22" s="238">
        <v>2575</v>
      </c>
      <c r="X22" s="879">
        <v>1992</v>
      </c>
      <c r="Y22" s="280">
        <v>4723</v>
      </c>
      <c r="Z22" s="238">
        <v>2123</v>
      </c>
      <c r="AA22" s="238">
        <v>2600</v>
      </c>
      <c r="AB22" s="281">
        <v>2042</v>
      </c>
    </row>
    <row r="23" spans="1:28" ht="12.75" customHeight="1">
      <c r="A23" s="240" t="s">
        <v>328</v>
      </c>
      <c r="B23" s="241"/>
      <c r="C23" s="242">
        <v>964</v>
      </c>
      <c r="D23" s="243">
        <v>438</v>
      </c>
      <c r="E23" s="243">
        <v>526</v>
      </c>
      <c r="F23" s="881">
        <v>415</v>
      </c>
      <c r="G23" s="873">
        <v>1296</v>
      </c>
      <c r="H23" s="243">
        <v>578</v>
      </c>
      <c r="I23" s="243">
        <v>718</v>
      </c>
      <c r="J23" s="881">
        <v>558</v>
      </c>
      <c r="K23" s="873">
        <v>1446</v>
      </c>
      <c r="L23" s="243">
        <v>635</v>
      </c>
      <c r="M23" s="243">
        <v>811</v>
      </c>
      <c r="N23" s="756">
        <v>614</v>
      </c>
      <c r="O23" s="240" t="s">
        <v>328</v>
      </c>
      <c r="P23" s="241"/>
      <c r="Q23" s="242">
        <v>1439</v>
      </c>
      <c r="R23" s="243">
        <v>635</v>
      </c>
      <c r="S23" s="243">
        <v>804</v>
      </c>
      <c r="T23" s="756">
        <v>641</v>
      </c>
      <c r="U23" s="915">
        <v>1513</v>
      </c>
      <c r="V23" s="243">
        <v>671</v>
      </c>
      <c r="W23" s="243">
        <v>842</v>
      </c>
      <c r="X23" s="881">
        <v>709</v>
      </c>
      <c r="Y23" s="873">
        <v>1443</v>
      </c>
      <c r="Z23" s="243">
        <v>619</v>
      </c>
      <c r="AA23" s="243">
        <v>824</v>
      </c>
      <c r="AB23" s="756">
        <v>688</v>
      </c>
    </row>
    <row r="24" spans="1:28" ht="12.75" customHeight="1">
      <c r="A24" s="229" t="s">
        <v>329</v>
      </c>
      <c r="B24" s="230"/>
      <c r="C24" s="237">
        <v>1562</v>
      </c>
      <c r="D24" s="238">
        <v>708</v>
      </c>
      <c r="E24" s="238">
        <v>854</v>
      </c>
      <c r="F24" s="879">
        <v>704</v>
      </c>
      <c r="G24" s="280">
        <v>2276</v>
      </c>
      <c r="H24" s="238">
        <v>1014</v>
      </c>
      <c r="I24" s="238">
        <v>1262</v>
      </c>
      <c r="J24" s="879">
        <v>1040</v>
      </c>
      <c r="K24" s="280">
        <v>2285</v>
      </c>
      <c r="L24" s="238">
        <v>1005</v>
      </c>
      <c r="M24" s="238">
        <v>1280</v>
      </c>
      <c r="N24" s="281">
        <v>1082</v>
      </c>
      <c r="O24" s="229" t="s">
        <v>329</v>
      </c>
      <c r="P24" s="230"/>
      <c r="Q24" s="237">
        <v>2348</v>
      </c>
      <c r="R24" s="238">
        <v>1019</v>
      </c>
      <c r="S24" s="238">
        <v>1329</v>
      </c>
      <c r="T24" s="281">
        <v>1121</v>
      </c>
      <c r="U24" s="913">
        <v>2289</v>
      </c>
      <c r="V24" s="238">
        <v>966</v>
      </c>
      <c r="W24" s="238">
        <v>1323</v>
      </c>
      <c r="X24" s="879">
        <v>1126</v>
      </c>
      <c r="Y24" s="280">
        <v>2334</v>
      </c>
      <c r="Z24" s="238">
        <v>1006</v>
      </c>
      <c r="AA24" s="238">
        <v>1328</v>
      </c>
      <c r="AB24" s="281">
        <v>1176</v>
      </c>
    </row>
    <row r="25" spans="1:28" ht="12.75" customHeight="1">
      <c r="A25" s="229" t="s">
        <v>330</v>
      </c>
      <c r="B25" s="230"/>
      <c r="C25" s="237">
        <v>636</v>
      </c>
      <c r="D25" s="238">
        <v>305</v>
      </c>
      <c r="E25" s="238">
        <v>331</v>
      </c>
      <c r="F25" s="879">
        <v>293</v>
      </c>
      <c r="G25" s="280">
        <v>805</v>
      </c>
      <c r="H25" s="238">
        <v>377</v>
      </c>
      <c r="I25" s="238">
        <v>428</v>
      </c>
      <c r="J25" s="879">
        <v>428</v>
      </c>
      <c r="K25" s="280">
        <v>786</v>
      </c>
      <c r="L25" s="238">
        <v>343</v>
      </c>
      <c r="M25" s="238">
        <v>443</v>
      </c>
      <c r="N25" s="281">
        <v>409</v>
      </c>
      <c r="O25" s="229" t="s">
        <v>330</v>
      </c>
      <c r="P25" s="230"/>
      <c r="Q25" s="237">
        <v>853</v>
      </c>
      <c r="R25" s="238">
        <v>370</v>
      </c>
      <c r="S25" s="238">
        <v>483</v>
      </c>
      <c r="T25" s="281">
        <v>453</v>
      </c>
      <c r="U25" s="913">
        <v>853</v>
      </c>
      <c r="V25" s="238">
        <v>374</v>
      </c>
      <c r="W25" s="238">
        <v>479</v>
      </c>
      <c r="X25" s="879">
        <v>449</v>
      </c>
      <c r="Y25" s="280">
        <v>843</v>
      </c>
      <c r="Z25" s="238">
        <v>370</v>
      </c>
      <c r="AA25" s="238">
        <v>473</v>
      </c>
      <c r="AB25" s="281">
        <v>449</v>
      </c>
    </row>
    <row r="26" spans="1:28" ht="12.75" customHeight="1">
      <c r="A26" s="229" t="s">
        <v>331</v>
      </c>
      <c r="B26" s="230"/>
      <c r="C26" s="237">
        <v>1016</v>
      </c>
      <c r="D26" s="238">
        <v>462</v>
      </c>
      <c r="E26" s="238">
        <v>554</v>
      </c>
      <c r="F26" s="879">
        <v>427</v>
      </c>
      <c r="G26" s="280">
        <v>1156</v>
      </c>
      <c r="H26" s="238">
        <v>523</v>
      </c>
      <c r="I26" s="238">
        <v>633</v>
      </c>
      <c r="J26" s="879">
        <v>531</v>
      </c>
      <c r="K26" s="280">
        <v>1162</v>
      </c>
      <c r="L26" s="238">
        <v>495</v>
      </c>
      <c r="M26" s="238">
        <v>667</v>
      </c>
      <c r="N26" s="281">
        <v>531</v>
      </c>
      <c r="O26" s="229" t="s">
        <v>331</v>
      </c>
      <c r="P26" s="230"/>
      <c r="Q26" s="237">
        <v>1123</v>
      </c>
      <c r="R26" s="238">
        <v>482</v>
      </c>
      <c r="S26" s="238">
        <v>641</v>
      </c>
      <c r="T26" s="281">
        <v>530</v>
      </c>
      <c r="U26" s="913">
        <v>1182</v>
      </c>
      <c r="V26" s="238">
        <v>502</v>
      </c>
      <c r="W26" s="238">
        <v>680</v>
      </c>
      <c r="X26" s="879">
        <v>560</v>
      </c>
      <c r="Y26" s="280">
        <v>1201</v>
      </c>
      <c r="Z26" s="238">
        <v>498</v>
      </c>
      <c r="AA26" s="238">
        <v>703</v>
      </c>
      <c r="AB26" s="281">
        <v>568</v>
      </c>
    </row>
    <row r="27" spans="1:28" ht="12.75" customHeight="1">
      <c r="A27" s="229" t="s">
        <v>332</v>
      </c>
      <c r="B27" s="230"/>
      <c r="C27" s="237">
        <v>519</v>
      </c>
      <c r="D27" s="238">
        <v>228</v>
      </c>
      <c r="E27" s="238">
        <v>291</v>
      </c>
      <c r="F27" s="879">
        <v>208</v>
      </c>
      <c r="G27" s="280">
        <v>593</v>
      </c>
      <c r="H27" s="238">
        <v>244</v>
      </c>
      <c r="I27" s="238">
        <v>349</v>
      </c>
      <c r="J27" s="879">
        <v>261</v>
      </c>
      <c r="K27" s="280">
        <v>653</v>
      </c>
      <c r="L27" s="238">
        <v>282</v>
      </c>
      <c r="M27" s="238">
        <v>371</v>
      </c>
      <c r="N27" s="281">
        <v>281</v>
      </c>
      <c r="O27" s="229" t="s">
        <v>332</v>
      </c>
      <c r="P27" s="230"/>
      <c r="Q27" s="237">
        <v>637</v>
      </c>
      <c r="R27" s="238">
        <v>275</v>
      </c>
      <c r="S27" s="238">
        <v>362</v>
      </c>
      <c r="T27" s="281">
        <v>287</v>
      </c>
      <c r="U27" s="913">
        <v>642</v>
      </c>
      <c r="V27" s="238">
        <v>275</v>
      </c>
      <c r="W27" s="238">
        <v>367</v>
      </c>
      <c r="X27" s="879">
        <v>304</v>
      </c>
      <c r="Y27" s="280">
        <v>666</v>
      </c>
      <c r="Z27" s="238">
        <v>285</v>
      </c>
      <c r="AA27" s="238">
        <v>381</v>
      </c>
      <c r="AB27" s="281">
        <v>330</v>
      </c>
    </row>
    <row r="28" spans="1:28" ht="12.75" customHeight="1">
      <c r="A28" s="229" t="s">
        <v>333</v>
      </c>
      <c r="B28" s="230"/>
      <c r="C28" s="237">
        <v>398</v>
      </c>
      <c r="D28" s="238">
        <v>176</v>
      </c>
      <c r="E28" s="238">
        <v>222</v>
      </c>
      <c r="F28" s="879">
        <v>162</v>
      </c>
      <c r="G28" s="280">
        <v>456</v>
      </c>
      <c r="H28" s="238">
        <v>208</v>
      </c>
      <c r="I28" s="238">
        <v>248</v>
      </c>
      <c r="J28" s="879">
        <v>209</v>
      </c>
      <c r="K28" s="280">
        <v>617</v>
      </c>
      <c r="L28" s="238">
        <v>282</v>
      </c>
      <c r="M28" s="238">
        <v>335</v>
      </c>
      <c r="N28" s="281">
        <v>269</v>
      </c>
      <c r="O28" s="229" t="s">
        <v>333</v>
      </c>
      <c r="P28" s="230"/>
      <c r="Q28" s="237">
        <v>571</v>
      </c>
      <c r="R28" s="238">
        <v>260</v>
      </c>
      <c r="S28" s="238">
        <v>311</v>
      </c>
      <c r="T28" s="281">
        <v>251</v>
      </c>
      <c r="U28" s="913">
        <v>588</v>
      </c>
      <c r="V28" s="238">
        <v>268</v>
      </c>
      <c r="W28" s="238">
        <v>320</v>
      </c>
      <c r="X28" s="879">
        <v>259</v>
      </c>
      <c r="Y28" s="280">
        <v>611</v>
      </c>
      <c r="Z28" s="238">
        <v>276</v>
      </c>
      <c r="AA28" s="238">
        <v>335</v>
      </c>
      <c r="AB28" s="281">
        <v>269</v>
      </c>
    </row>
    <row r="29" spans="1:28" ht="12.75" customHeight="1">
      <c r="A29" s="233" t="s">
        <v>334</v>
      </c>
      <c r="B29" s="234"/>
      <c r="C29" s="235">
        <v>542</v>
      </c>
      <c r="D29" s="236">
        <v>245</v>
      </c>
      <c r="E29" s="236">
        <v>297</v>
      </c>
      <c r="F29" s="878">
        <v>206</v>
      </c>
      <c r="G29" s="872">
        <v>876</v>
      </c>
      <c r="H29" s="236">
        <v>391</v>
      </c>
      <c r="I29" s="236">
        <v>485</v>
      </c>
      <c r="J29" s="878">
        <v>366</v>
      </c>
      <c r="K29" s="872">
        <v>914</v>
      </c>
      <c r="L29" s="236">
        <v>402</v>
      </c>
      <c r="M29" s="236">
        <v>512</v>
      </c>
      <c r="N29" s="755">
        <v>380</v>
      </c>
      <c r="O29" s="233" t="s">
        <v>334</v>
      </c>
      <c r="P29" s="234"/>
      <c r="Q29" s="235">
        <v>944</v>
      </c>
      <c r="R29" s="236">
        <v>434</v>
      </c>
      <c r="S29" s="236">
        <v>510</v>
      </c>
      <c r="T29" s="755">
        <v>392</v>
      </c>
      <c r="U29" s="912">
        <v>981</v>
      </c>
      <c r="V29" s="236">
        <v>451</v>
      </c>
      <c r="W29" s="236">
        <v>530</v>
      </c>
      <c r="X29" s="878">
        <v>416</v>
      </c>
      <c r="Y29" s="872">
        <v>948</v>
      </c>
      <c r="Z29" s="236">
        <v>437</v>
      </c>
      <c r="AA29" s="236">
        <v>511</v>
      </c>
      <c r="AB29" s="755">
        <v>430</v>
      </c>
    </row>
    <row r="30" spans="1:28" ht="12.75" customHeight="1">
      <c r="A30" s="229" t="s">
        <v>335</v>
      </c>
      <c r="B30" s="230"/>
      <c r="C30" s="237">
        <v>1843</v>
      </c>
      <c r="D30" s="238">
        <v>835</v>
      </c>
      <c r="E30" s="238">
        <v>1008</v>
      </c>
      <c r="F30" s="879">
        <v>693</v>
      </c>
      <c r="G30" s="280">
        <v>2480</v>
      </c>
      <c r="H30" s="238">
        <v>1128</v>
      </c>
      <c r="I30" s="238">
        <v>1352</v>
      </c>
      <c r="J30" s="879">
        <v>1024</v>
      </c>
      <c r="K30" s="280">
        <v>2668</v>
      </c>
      <c r="L30" s="238">
        <v>1176</v>
      </c>
      <c r="M30" s="238">
        <v>1492</v>
      </c>
      <c r="N30" s="281">
        <v>1148</v>
      </c>
      <c r="O30" s="229" t="s">
        <v>335</v>
      </c>
      <c r="P30" s="230"/>
      <c r="Q30" s="237">
        <v>2639</v>
      </c>
      <c r="R30" s="238">
        <v>1194</v>
      </c>
      <c r="S30" s="238">
        <v>1445</v>
      </c>
      <c r="T30" s="281">
        <v>1150</v>
      </c>
      <c r="U30" s="913">
        <v>2888</v>
      </c>
      <c r="V30" s="238">
        <v>1290</v>
      </c>
      <c r="W30" s="238">
        <v>1598</v>
      </c>
      <c r="X30" s="879">
        <v>1296</v>
      </c>
      <c r="Y30" s="280">
        <v>2829</v>
      </c>
      <c r="Z30" s="238">
        <v>1223</v>
      </c>
      <c r="AA30" s="238">
        <v>1606</v>
      </c>
      <c r="AB30" s="281">
        <v>1290</v>
      </c>
    </row>
    <row r="31" spans="1:28" ht="12.75" customHeight="1">
      <c r="A31" s="229" t="s">
        <v>336</v>
      </c>
      <c r="B31" s="230"/>
      <c r="C31" s="237">
        <v>416</v>
      </c>
      <c r="D31" s="238">
        <v>206</v>
      </c>
      <c r="E31" s="238">
        <v>210</v>
      </c>
      <c r="F31" s="879">
        <v>186</v>
      </c>
      <c r="G31" s="280">
        <v>462</v>
      </c>
      <c r="H31" s="238">
        <v>219</v>
      </c>
      <c r="I31" s="238">
        <v>243</v>
      </c>
      <c r="J31" s="879">
        <v>218</v>
      </c>
      <c r="K31" s="280">
        <v>434</v>
      </c>
      <c r="L31" s="238">
        <v>207</v>
      </c>
      <c r="M31" s="238">
        <v>227</v>
      </c>
      <c r="N31" s="281">
        <v>217</v>
      </c>
      <c r="O31" s="229" t="s">
        <v>336</v>
      </c>
      <c r="P31" s="230"/>
      <c r="Q31" s="237">
        <v>527</v>
      </c>
      <c r="R31" s="238">
        <v>247</v>
      </c>
      <c r="S31" s="238">
        <v>280</v>
      </c>
      <c r="T31" s="281">
        <v>264</v>
      </c>
      <c r="U31" s="913">
        <v>545</v>
      </c>
      <c r="V31" s="238">
        <v>249</v>
      </c>
      <c r="W31" s="238">
        <v>296</v>
      </c>
      <c r="X31" s="879">
        <v>279</v>
      </c>
      <c r="Y31" s="280">
        <v>625</v>
      </c>
      <c r="Z31" s="238">
        <v>271</v>
      </c>
      <c r="AA31" s="238">
        <v>354</v>
      </c>
      <c r="AB31" s="281">
        <v>305</v>
      </c>
    </row>
    <row r="32" spans="1:28" ht="12.75" customHeight="1">
      <c r="A32" s="229" t="s">
        <v>337</v>
      </c>
      <c r="B32" s="230"/>
      <c r="C32" s="237">
        <v>456</v>
      </c>
      <c r="D32" s="238">
        <v>263</v>
      </c>
      <c r="E32" s="238">
        <v>193</v>
      </c>
      <c r="F32" s="879">
        <v>261</v>
      </c>
      <c r="G32" s="280">
        <v>1000</v>
      </c>
      <c r="H32" s="238">
        <v>479</v>
      </c>
      <c r="I32" s="238">
        <v>521</v>
      </c>
      <c r="J32" s="879">
        <v>508</v>
      </c>
      <c r="K32" s="280">
        <v>1106</v>
      </c>
      <c r="L32" s="238">
        <v>484</v>
      </c>
      <c r="M32" s="238">
        <v>622</v>
      </c>
      <c r="N32" s="281">
        <v>537</v>
      </c>
      <c r="O32" s="229" t="s">
        <v>337</v>
      </c>
      <c r="P32" s="230"/>
      <c r="Q32" s="237">
        <v>1070</v>
      </c>
      <c r="R32" s="238">
        <v>452</v>
      </c>
      <c r="S32" s="238">
        <v>618</v>
      </c>
      <c r="T32" s="281">
        <v>524</v>
      </c>
      <c r="U32" s="913">
        <v>1055</v>
      </c>
      <c r="V32" s="238">
        <v>452</v>
      </c>
      <c r="W32" s="238">
        <v>603</v>
      </c>
      <c r="X32" s="879">
        <v>551</v>
      </c>
      <c r="Y32" s="280">
        <v>1136</v>
      </c>
      <c r="Z32" s="238">
        <v>482</v>
      </c>
      <c r="AA32" s="238">
        <v>654</v>
      </c>
      <c r="AB32" s="281">
        <v>587</v>
      </c>
    </row>
    <row r="33" spans="1:28" ht="12.75" customHeight="1">
      <c r="A33" s="240" t="s">
        <v>338</v>
      </c>
      <c r="B33" s="241"/>
      <c r="C33" s="242">
        <v>327</v>
      </c>
      <c r="D33" s="243">
        <v>112</v>
      </c>
      <c r="E33" s="243">
        <v>215</v>
      </c>
      <c r="F33" s="881">
        <v>179</v>
      </c>
      <c r="G33" s="873">
        <v>297</v>
      </c>
      <c r="H33" s="243">
        <v>130</v>
      </c>
      <c r="I33" s="243">
        <v>167</v>
      </c>
      <c r="J33" s="881">
        <v>136</v>
      </c>
      <c r="K33" s="873">
        <v>507</v>
      </c>
      <c r="L33" s="243">
        <v>183</v>
      </c>
      <c r="M33" s="243">
        <v>324</v>
      </c>
      <c r="N33" s="756">
        <v>211</v>
      </c>
      <c r="O33" s="240" t="s">
        <v>338</v>
      </c>
      <c r="P33" s="241"/>
      <c r="Q33" s="242">
        <v>590</v>
      </c>
      <c r="R33" s="243">
        <v>220</v>
      </c>
      <c r="S33" s="243">
        <v>370</v>
      </c>
      <c r="T33" s="756">
        <v>312</v>
      </c>
      <c r="U33" s="915">
        <v>587</v>
      </c>
      <c r="V33" s="243">
        <v>224</v>
      </c>
      <c r="W33" s="243">
        <v>363</v>
      </c>
      <c r="X33" s="881">
        <v>235</v>
      </c>
      <c r="Y33" s="873">
        <v>499</v>
      </c>
      <c r="Z33" s="243">
        <v>211</v>
      </c>
      <c r="AA33" s="243">
        <v>288</v>
      </c>
      <c r="AB33" s="756">
        <v>241</v>
      </c>
    </row>
    <row r="34" spans="1:28" ht="12.75" customHeight="1">
      <c r="A34" s="229" t="s">
        <v>339</v>
      </c>
      <c r="B34" s="230"/>
      <c r="C34" s="237">
        <v>258</v>
      </c>
      <c r="D34" s="238">
        <v>125</v>
      </c>
      <c r="E34" s="238">
        <v>133</v>
      </c>
      <c r="F34" s="879">
        <v>99</v>
      </c>
      <c r="G34" s="280">
        <v>340</v>
      </c>
      <c r="H34" s="238">
        <v>169</v>
      </c>
      <c r="I34" s="238">
        <v>171</v>
      </c>
      <c r="J34" s="879">
        <v>150</v>
      </c>
      <c r="K34" s="280">
        <v>633</v>
      </c>
      <c r="L34" s="238">
        <v>310</v>
      </c>
      <c r="M34" s="238">
        <v>323</v>
      </c>
      <c r="N34" s="281">
        <v>281</v>
      </c>
      <c r="O34" s="229" t="s">
        <v>339</v>
      </c>
      <c r="P34" s="230"/>
      <c r="Q34" s="237">
        <v>653</v>
      </c>
      <c r="R34" s="238">
        <v>305</v>
      </c>
      <c r="S34" s="238">
        <v>348</v>
      </c>
      <c r="T34" s="281">
        <v>292</v>
      </c>
      <c r="U34" s="913">
        <v>675</v>
      </c>
      <c r="V34" s="238">
        <v>307</v>
      </c>
      <c r="W34" s="238">
        <v>368</v>
      </c>
      <c r="X34" s="879">
        <v>321</v>
      </c>
      <c r="Y34" s="280">
        <v>683</v>
      </c>
      <c r="Z34" s="238">
        <v>313</v>
      </c>
      <c r="AA34" s="238">
        <v>370</v>
      </c>
      <c r="AB34" s="281">
        <v>342</v>
      </c>
    </row>
    <row r="35" spans="1:28" ht="12.75" customHeight="1">
      <c r="A35" s="229" t="s">
        <v>340</v>
      </c>
      <c r="B35" s="230"/>
      <c r="C35" s="237">
        <v>1404</v>
      </c>
      <c r="D35" s="238">
        <v>612</v>
      </c>
      <c r="E35" s="238">
        <v>792</v>
      </c>
      <c r="F35" s="879">
        <v>553</v>
      </c>
      <c r="G35" s="280">
        <v>1712</v>
      </c>
      <c r="H35" s="238">
        <v>774</v>
      </c>
      <c r="I35" s="238">
        <v>938</v>
      </c>
      <c r="J35" s="879">
        <v>718</v>
      </c>
      <c r="K35" s="280">
        <v>1908</v>
      </c>
      <c r="L35" s="238">
        <v>874</v>
      </c>
      <c r="M35" s="238">
        <v>1034</v>
      </c>
      <c r="N35" s="281">
        <v>865</v>
      </c>
      <c r="O35" s="229" t="s">
        <v>340</v>
      </c>
      <c r="P35" s="230"/>
      <c r="Q35" s="237">
        <v>1949</v>
      </c>
      <c r="R35" s="238">
        <v>875</v>
      </c>
      <c r="S35" s="238">
        <v>1074</v>
      </c>
      <c r="T35" s="281">
        <v>877</v>
      </c>
      <c r="U35" s="913">
        <v>2030</v>
      </c>
      <c r="V35" s="238">
        <v>904</v>
      </c>
      <c r="W35" s="238">
        <v>1126</v>
      </c>
      <c r="X35" s="879">
        <v>963</v>
      </c>
      <c r="Y35" s="280">
        <v>1910</v>
      </c>
      <c r="Z35" s="238">
        <v>829</v>
      </c>
      <c r="AA35" s="238">
        <v>1081</v>
      </c>
      <c r="AB35" s="281">
        <v>943</v>
      </c>
    </row>
    <row r="36" spans="1:28" ht="12.75" customHeight="1">
      <c r="A36" s="229" t="s">
        <v>341</v>
      </c>
      <c r="B36" s="230"/>
      <c r="C36" s="237">
        <v>944</v>
      </c>
      <c r="D36" s="238">
        <v>417</v>
      </c>
      <c r="E36" s="238">
        <v>527</v>
      </c>
      <c r="F36" s="879">
        <v>348</v>
      </c>
      <c r="G36" s="280">
        <v>1449</v>
      </c>
      <c r="H36" s="238">
        <v>640</v>
      </c>
      <c r="I36" s="238">
        <v>809</v>
      </c>
      <c r="J36" s="879">
        <v>613</v>
      </c>
      <c r="K36" s="280">
        <v>1346</v>
      </c>
      <c r="L36" s="238">
        <v>604</v>
      </c>
      <c r="M36" s="238">
        <v>742</v>
      </c>
      <c r="N36" s="281">
        <v>571</v>
      </c>
      <c r="O36" s="229" t="s">
        <v>341</v>
      </c>
      <c r="P36" s="230"/>
      <c r="Q36" s="237">
        <v>1623</v>
      </c>
      <c r="R36" s="238">
        <v>739</v>
      </c>
      <c r="S36" s="238">
        <v>884</v>
      </c>
      <c r="T36" s="281">
        <v>698</v>
      </c>
      <c r="U36" s="913">
        <v>1631</v>
      </c>
      <c r="V36" s="238">
        <v>723</v>
      </c>
      <c r="W36" s="238">
        <v>908</v>
      </c>
      <c r="X36" s="879">
        <v>699</v>
      </c>
      <c r="Y36" s="280">
        <v>1697</v>
      </c>
      <c r="Z36" s="238">
        <v>747</v>
      </c>
      <c r="AA36" s="238">
        <v>950</v>
      </c>
      <c r="AB36" s="281">
        <v>736</v>
      </c>
    </row>
    <row r="37" spans="1:28" ht="12.75" customHeight="1">
      <c r="A37" s="229" t="s">
        <v>342</v>
      </c>
      <c r="B37" s="230"/>
      <c r="C37" s="237">
        <v>925</v>
      </c>
      <c r="D37" s="238">
        <v>418</v>
      </c>
      <c r="E37" s="238">
        <v>507</v>
      </c>
      <c r="F37" s="879">
        <v>438</v>
      </c>
      <c r="G37" s="280">
        <v>1152</v>
      </c>
      <c r="H37" s="238">
        <v>529</v>
      </c>
      <c r="I37" s="238">
        <v>623</v>
      </c>
      <c r="J37" s="879">
        <v>570</v>
      </c>
      <c r="K37" s="280">
        <v>1262</v>
      </c>
      <c r="L37" s="238">
        <v>565</v>
      </c>
      <c r="M37" s="238">
        <v>697</v>
      </c>
      <c r="N37" s="281">
        <v>630</v>
      </c>
      <c r="O37" s="229" t="s">
        <v>342</v>
      </c>
      <c r="P37" s="230"/>
      <c r="Q37" s="237">
        <v>1184</v>
      </c>
      <c r="R37" s="238">
        <v>542</v>
      </c>
      <c r="S37" s="238">
        <v>642</v>
      </c>
      <c r="T37" s="281">
        <v>599</v>
      </c>
      <c r="U37" s="913">
        <v>1223</v>
      </c>
      <c r="V37" s="238">
        <v>541</v>
      </c>
      <c r="W37" s="238">
        <v>682</v>
      </c>
      <c r="X37" s="879">
        <v>648</v>
      </c>
      <c r="Y37" s="280">
        <v>1167</v>
      </c>
      <c r="Z37" s="238">
        <v>513</v>
      </c>
      <c r="AA37" s="238">
        <v>654</v>
      </c>
      <c r="AB37" s="281">
        <v>622</v>
      </c>
    </row>
    <row r="38" spans="1:28" ht="12.75" customHeight="1">
      <c r="A38" s="229" t="s">
        <v>343</v>
      </c>
      <c r="B38" s="230"/>
      <c r="C38" s="237">
        <v>623</v>
      </c>
      <c r="D38" s="238">
        <v>303</v>
      </c>
      <c r="E38" s="238">
        <v>320</v>
      </c>
      <c r="F38" s="879">
        <v>318</v>
      </c>
      <c r="G38" s="280">
        <v>751</v>
      </c>
      <c r="H38" s="238">
        <v>355</v>
      </c>
      <c r="I38" s="238">
        <v>396</v>
      </c>
      <c r="J38" s="879">
        <v>374</v>
      </c>
      <c r="K38" s="280">
        <v>905</v>
      </c>
      <c r="L38" s="238">
        <v>410</v>
      </c>
      <c r="M38" s="238">
        <v>495</v>
      </c>
      <c r="N38" s="281">
        <v>461</v>
      </c>
      <c r="O38" s="229" t="s">
        <v>343</v>
      </c>
      <c r="P38" s="230"/>
      <c r="Q38" s="237">
        <v>853</v>
      </c>
      <c r="R38" s="238">
        <v>394</v>
      </c>
      <c r="S38" s="238">
        <v>459</v>
      </c>
      <c r="T38" s="281">
        <v>434</v>
      </c>
      <c r="U38" s="913">
        <v>928</v>
      </c>
      <c r="V38" s="238">
        <v>415</v>
      </c>
      <c r="W38" s="238">
        <v>513</v>
      </c>
      <c r="X38" s="879">
        <v>509</v>
      </c>
      <c r="Y38" s="280">
        <v>899</v>
      </c>
      <c r="Z38" s="238">
        <v>380</v>
      </c>
      <c r="AA38" s="238">
        <v>519</v>
      </c>
      <c r="AB38" s="281">
        <v>473</v>
      </c>
    </row>
    <row r="39" spans="1:28" ht="12.75" customHeight="1">
      <c r="A39" s="233" t="s">
        <v>344</v>
      </c>
      <c r="B39" s="234"/>
      <c r="C39" s="235">
        <v>364</v>
      </c>
      <c r="D39" s="236">
        <v>164</v>
      </c>
      <c r="E39" s="236">
        <v>200</v>
      </c>
      <c r="F39" s="878">
        <v>172</v>
      </c>
      <c r="G39" s="872">
        <v>363</v>
      </c>
      <c r="H39" s="236">
        <v>167</v>
      </c>
      <c r="I39" s="236">
        <v>196</v>
      </c>
      <c r="J39" s="878">
        <v>172</v>
      </c>
      <c r="K39" s="872">
        <v>647</v>
      </c>
      <c r="L39" s="236">
        <v>274</v>
      </c>
      <c r="M39" s="236">
        <v>373</v>
      </c>
      <c r="N39" s="755">
        <v>334</v>
      </c>
      <c r="O39" s="233" t="s">
        <v>344</v>
      </c>
      <c r="P39" s="234"/>
      <c r="Q39" s="235">
        <v>652</v>
      </c>
      <c r="R39" s="236">
        <v>275</v>
      </c>
      <c r="S39" s="236">
        <v>377</v>
      </c>
      <c r="T39" s="755">
        <v>339</v>
      </c>
      <c r="U39" s="912">
        <v>652</v>
      </c>
      <c r="V39" s="236">
        <v>282</v>
      </c>
      <c r="W39" s="236">
        <v>370</v>
      </c>
      <c r="X39" s="878">
        <v>355</v>
      </c>
      <c r="Y39" s="872">
        <v>627</v>
      </c>
      <c r="Z39" s="236">
        <v>264</v>
      </c>
      <c r="AA39" s="236">
        <v>363</v>
      </c>
      <c r="AB39" s="755">
        <v>350</v>
      </c>
    </row>
    <row r="40" spans="1:28" ht="12.75" customHeight="1">
      <c r="A40" s="229" t="s">
        <v>345</v>
      </c>
      <c r="B40" s="230"/>
      <c r="C40" s="237">
        <v>315</v>
      </c>
      <c r="D40" s="238">
        <v>150</v>
      </c>
      <c r="E40" s="238">
        <v>165</v>
      </c>
      <c r="F40" s="879">
        <v>154</v>
      </c>
      <c r="G40" s="280">
        <v>336</v>
      </c>
      <c r="H40" s="238">
        <v>157</v>
      </c>
      <c r="I40" s="238">
        <v>179</v>
      </c>
      <c r="J40" s="879">
        <v>151</v>
      </c>
      <c r="K40" s="280">
        <v>639</v>
      </c>
      <c r="L40" s="238">
        <v>284</v>
      </c>
      <c r="M40" s="238">
        <v>355</v>
      </c>
      <c r="N40" s="281">
        <v>287</v>
      </c>
      <c r="O40" s="229" t="s">
        <v>345</v>
      </c>
      <c r="P40" s="230"/>
      <c r="Q40" s="237">
        <v>595</v>
      </c>
      <c r="R40" s="238">
        <v>267</v>
      </c>
      <c r="S40" s="238">
        <v>328</v>
      </c>
      <c r="T40" s="281">
        <v>257</v>
      </c>
      <c r="U40" s="913">
        <v>609</v>
      </c>
      <c r="V40" s="238">
        <v>277</v>
      </c>
      <c r="W40" s="238">
        <v>332</v>
      </c>
      <c r="X40" s="879">
        <v>270</v>
      </c>
      <c r="Y40" s="280">
        <v>592</v>
      </c>
      <c r="Z40" s="238">
        <v>259</v>
      </c>
      <c r="AA40" s="238">
        <v>333</v>
      </c>
      <c r="AB40" s="281">
        <v>277</v>
      </c>
    </row>
    <row r="41" spans="1:28" ht="12.75" customHeight="1">
      <c r="A41" s="229" t="s">
        <v>346</v>
      </c>
      <c r="B41" s="230"/>
      <c r="C41" s="237">
        <v>715</v>
      </c>
      <c r="D41" s="238">
        <v>325</v>
      </c>
      <c r="E41" s="238">
        <v>390</v>
      </c>
      <c r="F41" s="879">
        <v>314</v>
      </c>
      <c r="G41" s="280">
        <v>1066</v>
      </c>
      <c r="H41" s="238">
        <v>512</v>
      </c>
      <c r="I41" s="238">
        <v>554</v>
      </c>
      <c r="J41" s="879">
        <v>474</v>
      </c>
      <c r="K41" s="280">
        <v>1273</v>
      </c>
      <c r="L41" s="238">
        <v>574</v>
      </c>
      <c r="M41" s="238">
        <v>699</v>
      </c>
      <c r="N41" s="281">
        <v>529</v>
      </c>
      <c r="O41" s="229" t="s">
        <v>346</v>
      </c>
      <c r="P41" s="230"/>
      <c r="Q41" s="237">
        <v>1289</v>
      </c>
      <c r="R41" s="238">
        <v>568</v>
      </c>
      <c r="S41" s="238">
        <v>721</v>
      </c>
      <c r="T41" s="281">
        <v>552</v>
      </c>
      <c r="U41" s="913">
        <v>1288</v>
      </c>
      <c r="V41" s="238">
        <v>567</v>
      </c>
      <c r="W41" s="238">
        <v>721</v>
      </c>
      <c r="X41" s="879">
        <v>554</v>
      </c>
      <c r="Y41" s="280">
        <v>1338</v>
      </c>
      <c r="Z41" s="238">
        <v>583</v>
      </c>
      <c r="AA41" s="238">
        <v>755</v>
      </c>
      <c r="AB41" s="281">
        <v>570</v>
      </c>
    </row>
    <row r="42" spans="1:28" ht="12.75" customHeight="1">
      <c r="A42" s="229" t="s">
        <v>347</v>
      </c>
      <c r="B42" s="230"/>
      <c r="C42" s="237">
        <v>440</v>
      </c>
      <c r="D42" s="238">
        <v>215</v>
      </c>
      <c r="E42" s="238">
        <v>225</v>
      </c>
      <c r="F42" s="879">
        <v>174</v>
      </c>
      <c r="G42" s="280">
        <v>851</v>
      </c>
      <c r="H42" s="238">
        <v>408</v>
      </c>
      <c r="I42" s="238">
        <v>443</v>
      </c>
      <c r="J42" s="879">
        <v>342</v>
      </c>
      <c r="K42" s="280">
        <v>1161</v>
      </c>
      <c r="L42" s="238">
        <v>541</v>
      </c>
      <c r="M42" s="238">
        <v>620</v>
      </c>
      <c r="N42" s="281">
        <v>484</v>
      </c>
      <c r="O42" s="229" t="s">
        <v>347</v>
      </c>
      <c r="P42" s="230"/>
      <c r="Q42" s="237">
        <v>1192</v>
      </c>
      <c r="R42" s="238">
        <v>560</v>
      </c>
      <c r="S42" s="238">
        <v>632</v>
      </c>
      <c r="T42" s="281">
        <v>513</v>
      </c>
      <c r="U42" s="913">
        <v>1188</v>
      </c>
      <c r="V42" s="238">
        <v>542</v>
      </c>
      <c r="W42" s="238">
        <v>646</v>
      </c>
      <c r="X42" s="879">
        <v>527</v>
      </c>
      <c r="Y42" s="280">
        <v>1190</v>
      </c>
      <c r="Z42" s="238">
        <v>545</v>
      </c>
      <c r="AA42" s="238">
        <v>645</v>
      </c>
      <c r="AB42" s="281">
        <v>527</v>
      </c>
    </row>
    <row r="43" spans="1:28" ht="12.75" customHeight="1">
      <c r="A43" s="240" t="s">
        <v>348</v>
      </c>
      <c r="B43" s="241"/>
      <c r="C43" s="242">
        <v>327</v>
      </c>
      <c r="D43" s="243">
        <v>166</v>
      </c>
      <c r="E43" s="243">
        <v>161</v>
      </c>
      <c r="F43" s="881">
        <v>152</v>
      </c>
      <c r="G43" s="873">
        <v>435</v>
      </c>
      <c r="H43" s="243">
        <v>212</v>
      </c>
      <c r="I43" s="243">
        <v>223</v>
      </c>
      <c r="J43" s="881">
        <v>193</v>
      </c>
      <c r="K43" s="873">
        <v>435</v>
      </c>
      <c r="L43" s="243">
        <v>206</v>
      </c>
      <c r="M43" s="243">
        <v>229</v>
      </c>
      <c r="N43" s="756">
        <v>205</v>
      </c>
      <c r="O43" s="240" t="s">
        <v>348</v>
      </c>
      <c r="P43" s="241"/>
      <c r="Q43" s="242">
        <v>456</v>
      </c>
      <c r="R43" s="243">
        <v>205</v>
      </c>
      <c r="S43" s="243">
        <v>251</v>
      </c>
      <c r="T43" s="756">
        <v>207</v>
      </c>
      <c r="U43" s="915">
        <v>477</v>
      </c>
      <c r="V43" s="243">
        <v>231</v>
      </c>
      <c r="W43" s="243">
        <v>246</v>
      </c>
      <c r="X43" s="881">
        <v>237</v>
      </c>
      <c r="Y43" s="873">
        <v>459</v>
      </c>
      <c r="Z43" s="243">
        <v>202</v>
      </c>
      <c r="AA43" s="243">
        <v>257</v>
      </c>
      <c r="AB43" s="756">
        <v>237</v>
      </c>
    </row>
    <row r="44" spans="1:28" ht="12.75" customHeight="1">
      <c r="A44" s="229" t="s">
        <v>349</v>
      </c>
      <c r="B44" s="230"/>
      <c r="C44" s="237">
        <v>2345</v>
      </c>
      <c r="D44" s="238">
        <v>1104</v>
      </c>
      <c r="E44" s="238">
        <v>1241</v>
      </c>
      <c r="F44" s="879">
        <v>881</v>
      </c>
      <c r="G44" s="280">
        <v>3237</v>
      </c>
      <c r="H44" s="238">
        <v>1559</v>
      </c>
      <c r="I44" s="238">
        <v>1678</v>
      </c>
      <c r="J44" s="879">
        <v>1270</v>
      </c>
      <c r="K44" s="280">
        <v>3824</v>
      </c>
      <c r="L44" s="238">
        <v>1814</v>
      </c>
      <c r="M44" s="238">
        <v>2010</v>
      </c>
      <c r="N44" s="281">
        <v>1506</v>
      </c>
      <c r="O44" s="229" t="s">
        <v>349</v>
      </c>
      <c r="P44" s="230"/>
      <c r="Q44" s="237">
        <v>3744</v>
      </c>
      <c r="R44" s="238">
        <v>1761</v>
      </c>
      <c r="S44" s="238">
        <v>1983</v>
      </c>
      <c r="T44" s="281">
        <v>1480</v>
      </c>
      <c r="U44" s="913">
        <v>3590</v>
      </c>
      <c r="V44" s="238">
        <v>1663</v>
      </c>
      <c r="W44" s="238">
        <v>1927</v>
      </c>
      <c r="X44" s="879">
        <v>1498</v>
      </c>
      <c r="Y44" s="280">
        <v>3409</v>
      </c>
      <c r="Z44" s="238">
        <v>1571</v>
      </c>
      <c r="AA44" s="238">
        <v>1838</v>
      </c>
      <c r="AB44" s="281">
        <v>1500</v>
      </c>
    </row>
    <row r="45" spans="1:28" ht="12.75" customHeight="1">
      <c r="A45" s="229" t="s">
        <v>350</v>
      </c>
      <c r="B45" s="230"/>
      <c r="C45" s="237">
        <v>497</v>
      </c>
      <c r="D45" s="238">
        <v>225</v>
      </c>
      <c r="E45" s="238">
        <v>272</v>
      </c>
      <c r="F45" s="879">
        <v>172</v>
      </c>
      <c r="G45" s="280">
        <v>601</v>
      </c>
      <c r="H45" s="238">
        <v>274</v>
      </c>
      <c r="I45" s="238">
        <v>327</v>
      </c>
      <c r="J45" s="879">
        <v>234</v>
      </c>
      <c r="K45" s="280">
        <v>652</v>
      </c>
      <c r="L45" s="238">
        <v>299</v>
      </c>
      <c r="M45" s="238">
        <v>353</v>
      </c>
      <c r="N45" s="281">
        <v>273</v>
      </c>
      <c r="O45" s="229" t="s">
        <v>350</v>
      </c>
      <c r="P45" s="230"/>
      <c r="Q45" s="237">
        <v>582</v>
      </c>
      <c r="R45" s="238">
        <v>258</v>
      </c>
      <c r="S45" s="238">
        <v>324</v>
      </c>
      <c r="T45" s="281">
        <v>261</v>
      </c>
      <c r="U45" s="913">
        <v>590</v>
      </c>
      <c r="V45" s="238">
        <v>272</v>
      </c>
      <c r="W45" s="238">
        <v>318</v>
      </c>
      <c r="X45" s="879">
        <v>276</v>
      </c>
      <c r="Y45" s="280">
        <v>557</v>
      </c>
      <c r="Z45" s="238">
        <v>245</v>
      </c>
      <c r="AA45" s="238">
        <v>312</v>
      </c>
      <c r="AB45" s="281">
        <v>266</v>
      </c>
    </row>
    <row r="46" spans="1:28" ht="12.75" customHeight="1">
      <c r="A46" s="229" t="s">
        <v>351</v>
      </c>
      <c r="B46" s="230"/>
      <c r="C46" s="237">
        <v>413</v>
      </c>
      <c r="D46" s="238">
        <v>200</v>
      </c>
      <c r="E46" s="238">
        <v>213</v>
      </c>
      <c r="F46" s="879">
        <v>181</v>
      </c>
      <c r="G46" s="280">
        <v>641</v>
      </c>
      <c r="H46" s="238">
        <v>289</v>
      </c>
      <c r="I46" s="238">
        <v>352</v>
      </c>
      <c r="J46" s="879">
        <v>285</v>
      </c>
      <c r="K46" s="280">
        <v>588</v>
      </c>
      <c r="L46" s="238">
        <v>265</v>
      </c>
      <c r="M46" s="238">
        <v>323</v>
      </c>
      <c r="N46" s="281">
        <v>274</v>
      </c>
      <c r="O46" s="229" t="s">
        <v>351</v>
      </c>
      <c r="P46" s="230"/>
      <c r="Q46" s="237">
        <v>570</v>
      </c>
      <c r="R46" s="238">
        <v>242</v>
      </c>
      <c r="S46" s="238">
        <v>328</v>
      </c>
      <c r="T46" s="281">
        <v>250</v>
      </c>
      <c r="U46" s="913">
        <v>609</v>
      </c>
      <c r="V46" s="238">
        <v>253</v>
      </c>
      <c r="W46" s="238">
        <v>356</v>
      </c>
      <c r="X46" s="879">
        <v>300</v>
      </c>
      <c r="Y46" s="280">
        <v>602</v>
      </c>
      <c r="Z46" s="238">
        <v>266</v>
      </c>
      <c r="AA46" s="238">
        <v>336</v>
      </c>
      <c r="AB46" s="281">
        <v>311</v>
      </c>
    </row>
    <row r="47" spans="1:28" ht="12.75" customHeight="1">
      <c r="A47" s="229" t="s">
        <v>352</v>
      </c>
      <c r="B47" s="230"/>
      <c r="C47" s="237">
        <v>373</v>
      </c>
      <c r="D47" s="238">
        <v>173</v>
      </c>
      <c r="E47" s="238">
        <v>200</v>
      </c>
      <c r="F47" s="879">
        <v>171</v>
      </c>
      <c r="G47" s="280">
        <v>720</v>
      </c>
      <c r="H47" s="238">
        <v>325</v>
      </c>
      <c r="I47" s="238">
        <v>395</v>
      </c>
      <c r="J47" s="879">
        <v>301</v>
      </c>
      <c r="K47" s="280">
        <v>735</v>
      </c>
      <c r="L47" s="238">
        <v>330</v>
      </c>
      <c r="M47" s="238">
        <v>405</v>
      </c>
      <c r="N47" s="281">
        <v>306</v>
      </c>
      <c r="O47" s="229" t="s">
        <v>352</v>
      </c>
      <c r="P47" s="230"/>
      <c r="Q47" s="237">
        <v>851</v>
      </c>
      <c r="R47" s="238">
        <v>391</v>
      </c>
      <c r="S47" s="238">
        <v>460</v>
      </c>
      <c r="T47" s="281">
        <v>350</v>
      </c>
      <c r="U47" s="913">
        <v>883</v>
      </c>
      <c r="V47" s="238">
        <v>423</v>
      </c>
      <c r="W47" s="238">
        <v>460</v>
      </c>
      <c r="X47" s="879">
        <v>358</v>
      </c>
      <c r="Y47" s="280">
        <v>839</v>
      </c>
      <c r="Z47" s="238">
        <v>406</v>
      </c>
      <c r="AA47" s="238">
        <v>433</v>
      </c>
      <c r="AB47" s="281">
        <v>363</v>
      </c>
    </row>
    <row r="48" spans="1:28" ht="12.75" customHeight="1">
      <c r="A48" s="229" t="s">
        <v>353</v>
      </c>
      <c r="B48" s="230"/>
      <c r="C48" s="237">
        <v>675</v>
      </c>
      <c r="D48" s="238">
        <v>330</v>
      </c>
      <c r="E48" s="238">
        <v>345</v>
      </c>
      <c r="F48" s="879">
        <v>294</v>
      </c>
      <c r="G48" s="280">
        <v>968</v>
      </c>
      <c r="H48" s="238">
        <v>459</v>
      </c>
      <c r="I48" s="238">
        <v>509</v>
      </c>
      <c r="J48" s="879">
        <v>421</v>
      </c>
      <c r="K48" s="280">
        <v>970</v>
      </c>
      <c r="L48" s="238">
        <v>443</v>
      </c>
      <c r="M48" s="238">
        <v>527</v>
      </c>
      <c r="N48" s="281">
        <v>442</v>
      </c>
      <c r="O48" s="229" t="s">
        <v>353</v>
      </c>
      <c r="P48" s="230"/>
      <c r="Q48" s="237">
        <v>914</v>
      </c>
      <c r="R48" s="238">
        <v>401</v>
      </c>
      <c r="S48" s="238">
        <v>513</v>
      </c>
      <c r="T48" s="281">
        <v>431</v>
      </c>
      <c r="U48" s="913">
        <v>874</v>
      </c>
      <c r="V48" s="238">
        <v>386</v>
      </c>
      <c r="W48" s="238">
        <v>488</v>
      </c>
      <c r="X48" s="879">
        <v>422</v>
      </c>
      <c r="Y48" s="280">
        <v>883</v>
      </c>
      <c r="Z48" s="238">
        <v>393</v>
      </c>
      <c r="AA48" s="238">
        <v>490</v>
      </c>
      <c r="AB48" s="281">
        <v>449</v>
      </c>
    </row>
    <row r="49" spans="1:28" ht="12.75" customHeight="1">
      <c r="A49" s="233" t="s">
        <v>354</v>
      </c>
      <c r="B49" s="234"/>
      <c r="C49" s="235">
        <v>675</v>
      </c>
      <c r="D49" s="236">
        <v>336</v>
      </c>
      <c r="E49" s="236">
        <v>339</v>
      </c>
      <c r="F49" s="878">
        <v>290</v>
      </c>
      <c r="G49" s="872">
        <v>1022</v>
      </c>
      <c r="H49" s="236">
        <v>485</v>
      </c>
      <c r="I49" s="236">
        <v>537</v>
      </c>
      <c r="J49" s="878">
        <v>433</v>
      </c>
      <c r="K49" s="872">
        <v>1031</v>
      </c>
      <c r="L49" s="236">
        <v>491</v>
      </c>
      <c r="M49" s="236">
        <v>540</v>
      </c>
      <c r="N49" s="755">
        <v>450</v>
      </c>
      <c r="O49" s="233" t="s">
        <v>354</v>
      </c>
      <c r="P49" s="234"/>
      <c r="Q49" s="235">
        <v>992</v>
      </c>
      <c r="R49" s="236">
        <v>456</v>
      </c>
      <c r="S49" s="236">
        <v>536</v>
      </c>
      <c r="T49" s="755">
        <v>441</v>
      </c>
      <c r="U49" s="912">
        <v>1024</v>
      </c>
      <c r="V49" s="236">
        <v>476</v>
      </c>
      <c r="W49" s="236">
        <v>548</v>
      </c>
      <c r="X49" s="878">
        <v>466</v>
      </c>
      <c r="Y49" s="872">
        <v>1032</v>
      </c>
      <c r="Z49" s="236">
        <v>490</v>
      </c>
      <c r="AA49" s="236">
        <v>542</v>
      </c>
      <c r="AB49" s="755">
        <v>477</v>
      </c>
    </row>
    <row r="50" spans="1:28" ht="12.75" customHeight="1">
      <c r="A50" s="229" t="s">
        <v>355</v>
      </c>
      <c r="B50" s="230"/>
      <c r="C50" s="237">
        <v>183</v>
      </c>
      <c r="D50" s="238">
        <v>83</v>
      </c>
      <c r="E50" s="238">
        <v>100</v>
      </c>
      <c r="F50" s="879">
        <v>98</v>
      </c>
      <c r="G50" s="280">
        <v>637</v>
      </c>
      <c r="H50" s="238">
        <v>288</v>
      </c>
      <c r="I50" s="238">
        <v>349</v>
      </c>
      <c r="J50" s="879">
        <v>295</v>
      </c>
      <c r="K50" s="280">
        <v>697</v>
      </c>
      <c r="L50" s="238">
        <v>308</v>
      </c>
      <c r="M50" s="238">
        <v>389</v>
      </c>
      <c r="N50" s="281">
        <v>304</v>
      </c>
      <c r="O50" s="229" t="s">
        <v>355</v>
      </c>
      <c r="P50" s="230"/>
      <c r="Q50" s="237">
        <v>689</v>
      </c>
      <c r="R50" s="238">
        <v>314</v>
      </c>
      <c r="S50" s="238">
        <v>375</v>
      </c>
      <c r="T50" s="281">
        <v>313</v>
      </c>
      <c r="U50" s="913">
        <v>634</v>
      </c>
      <c r="V50" s="238">
        <v>287</v>
      </c>
      <c r="W50" s="238">
        <v>347</v>
      </c>
      <c r="X50" s="879">
        <v>315</v>
      </c>
      <c r="Y50" s="280">
        <v>646</v>
      </c>
      <c r="Z50" s="238">
        <v>302</v>
      </c>
      <c r="AA50" s="238">
        <v>344</v>
      </c>
      <c r="AB50" s="281">
        <v>323</v>
      </c>
    </row>
    <row r="51" spans="1:28" ht="12.75" customHeight="1">
      <c r="A51" s="229" t="s">
        <v>356</v>
      </c>
      <c r="B51" s="230"/>
      <c r="C51" s="237">
        <v>2754</v>
      </c>
      <c r="D51" s="238">
        <v>1296</v>
      </c>
      <c r="E51" s="238">
        <v>1458</v>
      </c>
      <c r="F51" s="879">
        <v>1019</v>
      </c>
      <c r="G51" s="280">
        <v>3690</v>
      </c>
      <c r="H51" s="238">
        <v>1765</v>
      </c>
      <c r="I51" s="238">
        <v>1925</v>
      </c>
      <c r="J51" s="879">
        <v>1421</v>
      </c>
      <c r="K51" s="280">
        <v>3661</v>
      </c>
      <c r="L51" s="238">
        <v>1785</v>
      </c>
      <c r="M51" s="238">
        <v>1876</v>
      </c>
      <c r="N51" s="281">
        <v>1553</v>
      </c>
      <c r="O51" s="229" t="s">
        <v>356</v>
      </c>
      <c r="P51" s="230"/>
      <c r="Q51" s="237">
        <v>3730</v>
      </c>
      <c r="R51" s="238">
        <v>1738</v>
      </c>
      <c r="S51" s="238">
        <v>1992</v>
      </c>
      <c r="T51" s="281">
        <v>1649</v>
      </c>
      <c r="U51" s="913">
        <v>3895</v>
      </c>
      <c r="V51" s="238">
        <v>1810</v>
      </c>
      <c r="W51" s="238">
        <v>2085</v>
      </c>
      <c r="X51" s="879">
        <v>1667</v>
      </c>
      <c r="Y51" s="280">
        <v>3799</v>
      </c>
      <c r="Z51" s="238">
        <v>1759</v>
      </c>
      <c r="AA51" s="238">
        <v>2040</v>
      </c>
      <c r="AB51" s="281">
        <v>1695</v>
      </c>
    </row>
    <row r="52" spans="1:28" ht="12.75" customHeight="1">
      <c r="A52" s="229" t="s">
        <v>357</v>
      </c>
      <c r="B52" s="230"/>
      <c r="C52" s="237">
        <v>1663</v>
      </c>
      <c r="D52" s="238">
        <v>762</v>
      </c>
      <c r="E52" s="238">
        <v>901</v>
      </c>
      <c r="F52" s="879">
        <v>651</v>
      </c>
      <c r="G52" s="280">
        <v>2096</v>
      </c>
      <c r="H52" s="238">
        <v>914</v>
      </c>
      <c r="I52" s="238">
        <v>1182</v>
      </c>
      <c r="J52" s="879">
        <v>826</v>
      </c>
      <c r="K52" s="280">
        <v>2404</v>
      </c>
      <c r="L52" s="238">
        <v>1043</v>
      </c>
      <c r="M52" s="238">
        <v>1361</v>
      </c>
      <c r="N52" s="281">
        <v>977</v>
      </c>
      <c r="O52" s="229" t="s">
        <v>357</v>
      </c>
      <c r="P52" s="230"/>
      <c r="Q52" s="237">
        <v>2658</v>
      </c>
      <c r="R52" s="238">
        <v>1194</v>
      </c>
      <c r="S52" s="238">
        <v>1464</v>
      </c>
      <c r="T52" s="281">
        <v>1096</v>
      </c>
      <c r="U52" s="913">
        <v>2619</v>
      </c>
      <c r="V52" s="238">
        <v>1150</v>
      </c>
      <c r="W52" s="238">
        <v>1469</v>
      </c>
      <c r="X52" s="879">
        <v>1059</v>
      </c>
      <c r="Y52" s="280">
        <v>2516</v>
      </c>
      <c r="Z52" s="238">
        <v>1121</v>
      </c>
      <c r="AA52" s="238">
        <v>1395</v>
      </c>
      <c r="AB52" s="281">
        <v>1037</v>
      </c>
    </row>
    <row r="53" spans="1:28" ht="12.75" customHeight="1">
      <c r="A53" s="240" t="s">
        <v>358</v>
      </c>
      <c r="B53" s="241"/>
      <c r="C53" s="242">
        <v>1875</v>
      </c>
      <c r="D53" s="243">
        <v>888</v>
      </c>
      <c r="E53" s="243">
        <v>987</v>
      </c>
      <c r="F53" s="881">
        <v>694</v>
      </c>
      <c r="G53" s="873">
        <v>2212</v>
      </c>
      <c r="H53" s="243">
        <v>1062</v>
      </c>
      <c r="I53" s="243">
        <v>1150</v>
      </c>
      <c r="J53" s="881">
        <v>848</v>
      </c>
      <c r="K53" s="873">
        <v>2143</v>
      </c>
      <c r="L53" s="243">
        <v>1039</v>
      </c>
      <c r="M53" s="243">
        <v>1104</v>
      </c>
      <c r="N53" s="756">
        <v>851</v>
      </c>
      <c r="O53" s="240" t="s">
        <v>358</v>
      </c>
      <c r="P53" s="241"/>
      <c r="Q53" s="242">
        <v>2243</v>
      </c>
      <c r="R53" s="243">
        <v>1079</v>
      </c>
      <c r="S53" s="243">
        <v>1164</v>
      </c>
      <c r="T53" s="756">
        <v>899</v>
      </c>
      <c r="U53" s="915">
        <v>2316</v>
      </c>
      <c r="V53" s="243">
        <v>1095</v>
      </c>
      <c r="W53" s="243">
        <v>1221</v>
      </c>
      <c r="X53" s="881">
        <v>963</v>
      </c>
      <c r="Y53" s="873">
        <v>2131</v>
      </c>
      <c r="Z53" s="243">
        <v>1000</v>
      </c>
      <c r="AA53" s="243">
        <v>1131</v>
      </c>
      <c r="AB53" s="756">
        <v>849</v>
      </c>
    </row>
    <row r="54" spans="1:28" ht="12.75" customHeight="1">
      <c r="A54" s="229" t="s">
        <v>359</v>
      </c>
      <c r="B54" s="230"/>
      <c r="C54" s="237">
        <v>1933</v>
      </c>
      <c r="D54" s="238">
        <v>936</v>
      </c>
      <c r="E54" s="238">
        <v>997</v>
      </c>
      <c r="F54" s="879">
        <v>788</v>
      </c>
      <c r="G54" s="280">
        <v>2196</v>
      </c>
      <c r="H54" s="238">
        <v>1063</v>
      </c>
      <c r="I54" s="238">
        <v>1133</v>
      </c>
      <c r="J54" s="879">
        <v>879</v>
      </c>
      <c r="K54" s="280">
        <v>2802</v>
      </c>
      <c r="L54" s="238">
        <v>1353</v>
      </c>
      <c r="M54" s="238">
        <v>1449</v>
      </c>
      <c r="N54" s="281">
        <v>1132</v>
      </c>
      <c r="O54" s="229" t="s">
        <v>359</v>
      </c>
      <c r="P54" s="230"/>
      <c r="Q54" s="237">
        <v>2836</v>
      </c>
      <c r="R54" s="238">
        <v>1366</v>
      </c>
      <c r="S54" s="238">
        <v>1470</v>
      </c>
      <c r="T54" s="281">
        <v>1176</v>
      </c>
      <c r="U54" s="913">
        <v>2799</v>
      </c>
      <c r="V54" s="238">
        <v>1333</v>
      </c>
      <c r="W54" s="238">
        <v>1466</v>
      </c>
      <c r="X54" s="879">
        <v>1219</v>
      </c>
      <c r="Y54" s="280">
        <v>2656</v>
      </c>
      <c r="Z54" s="238">
        <v>1276</v>
      </c>
      <c r="AA54" s="238">
        <v>1380</v>
      </c>
      <c r="AB54" s="281">
        <v>1182</v>
      </c>
    </row>
    <row r="55" spans="1:28" ht="12.75" customHeight="1">
      <c r="A55" s="229" t="s">
        <v>360</v>
      </c>
      <c r="B55" s="230"/>
      <c r="C55" s="237">
        <v>1104</v>
      </c>
      <c r="D55" s="238">
        <v>531</v>
      </c>
      <c r="E55" s="238">
        <v>573</v>
      </c>
      <c r="F55" s="879">
        <v>409</v>
      </c>
      <c r="G55" s="280">
        <v>1762</v>
      </c>
      <c r="H55" s="238">
        <v>821</v>
      </c>
      <c r="I55" s="238">
        <v>941</v>
      </c>
      <c r="J55" s="879">
        <v>668</v>
      </c>
      <c r="K55" s="280">
        <v>1653</v>
      </c>
      <c r="L55" s="238">
        <v>759</v>
      </c>
      <c r="M55" s="238">
        <v>894</v>
      </c>
      <c r="N55" s="281">
        <v>661</v>
      </c>
      <c r="O55" s="229" t="s">
        <v>360</v>
      </c>
      <c r="P55" s="230"/>
      <c r="Q55" s="237">
        <v>1944</v>
      </c>
      <c r="R55" s="238">
        <v>908</v>
      </c>
      <c r="S55" s="238">
        <v>1036</v>
      </c>
      <c r="T55" s="281">
        <v>770</v>
      </c>
      <c r="U55" s="913">
        <v>1910</v>
      </c>
      <c r="V55" s="238">
        <v>887</v>
      </c>
      <c r="W55" s="238">
        <v>1023</v>
      </c>
      <c r="X55" s="879">
        <v>766</v>
      </c>
      <c r="Y55" s="280">
        <v>1897</v>
      </c>
      <c r="Z55" s="238">
        <v>852</v>
      </c>
      <c r="AA55" s="238">
        <v>1045</v>
      </c>
      <c r="AB55" s="281">
        <v>810</v>
      </c>
    </row>
    <row r="56" spans="1:28" ht="12.75" customHeight="1">
      <c r="A56" s="229" t="s">
        <v>361</v>
      </c>
      <c r="B56" s="230"/>
      <c r="C56" s="237">
        <v>1721</v>
      </c>
      <c r="D56" s="238">
        <v>821</v>
      </c>
      <c r="E56" s="238">
        <v>900</v>
      </c>
      <c r="F56" s="879">
        <v>675</v>
      </c>
      <c r="G56" s="280">
        <v>1469</v>
      </c>
      <c r="H56" s="238">
        <v>692</v>
      </c>
      <c r="I56" s="238">
        <v>777</v>
      </c>
      <c r="J56" s="879">
        <v>636</v>
      </c>
      <c r="K56" s="280">
        <v>1962</v>
      </c>
      <c r="L56" s="238">
        <v>902</v>
      </c>
      <c r="M56" s="238">
        <v>1060</v>
      </c>
      <c r="N56" s="281">
        <v>787</v>
      </c>
      <c r="O56" s="229" t="s">
        <v>361</v>
      </c>
      <c r="P56" s="230"/>
      <c r="Q56" s="237">
        <v>1935</v>
      </c>
      <c r="R56" s="238">
        <v>882</v>
      </c>
      <c r="S56" s="238">
        <v>1053</v>
      </c>
      <c r="T56" s="281">
        <v>787</v>
      </c>
      <c r="U56" s="913">
        <v>2058</v>
      </c>
      <c r="V56" s="238">
        <v>928</v>
      </c>
      <c r="W56" s="238">
        <v>1130</v>
      </c>
      <c r="X56" s="879">
        <v>901</v>
      </c>
      <c r="Y56" s="280">
        <v>2083</v>
      </c>
      <c r="Z56" s="238">
        <v>975</v>
      </c>
      <c r="AA56" s="238">
        <v>1108</v>
      </c>
      <c r="AB56" s="281">
        <v>972</v>
      </c>
    </row>
    <row r="57" spans="1:28" ht="12.75" customHeight="1">
      <c r="A57" s="229" t="s">
        <v>362</v>
      </c>
      <c r="B57" s="230"/>
      <c r="C57" s="237">
        <v>854</v>
      </c>
      <c r="D57" s="238">
        <v>403</v>
      </c>
      <c r="E57" s="238">
        <v>451</v>
      </c>
      <c r="F57" s="879">
        <v>387</v>
      </c>
      <c r="G57" s="280">
        <v>984</v>
      </c>
      <c r="H57" s="238">
        <v>461</v>
      </c>
      <c r="I57" s="238">
        <v>523</v>
      </c>
      <c r="J57" s="879">
        <v>461</v>
      </c>
      <c r="K57" s="280">
        <v>972</v>
      </c>
      <c r="L57" s="238">
        <v>443</v>
      </c>
      <c r="M57" s="238">
        <v>529</v>
      </c>
      <c r="N57" s="281">
        <v>444</v>
      </c>
      <c r="O57" s="229" t="s">
        <v>362</v>
      </c>
      <c r="P57" s="230"/>
      <c r="Q57" s="237">
        <v>1029</v>
      </c>
      <c r="R57" s="238">
        <v>465</v>
      </c>
      <c r="S57" s="238">
        <v>564</v>
      </c>
      <c r="T57" s="281">
        <v>518</v>
      </c>
      <c r="U57" s="913">
        <v>1066</v>
      </c>
      <c r="V57" s="238">
        <v>484</v>
      </c>
      <c r="W57" s="238">
        <v>582</v>
      </c>
      <c r="X57" s="879">
        <v>535</v>
      </c>
      <c r="Y57" s="280">
        <v>1034</v>
      </c>
      <c r="Z57" s="238">
        <v>459</v>
      </c>
      <c r="AA57" s="238">
        <v>575</v>
      </c>
      <c r="AB57" s="281">
        <v>504</v>
      </c>
    </row>
    <row r="58" spans="1:28" ht="12.75" customHeight="1">
      <c r="A58" s="229" t="s">
        <v>363</v>
      </c>
      <c r="B58" s="230"/>
      <c r="C58" s="237">
        <v>990</v>
      </c>
      <c r="D58" s="238">
        <v>468</v>
      </c>
      <c r="E58" s="238">
        <v>522</v>
      </c>
      <c r="F58" s="879">
        <v>321</v>
      </c>
      <c r="G58" s="280">
        <v>1251</v>
      </c>
      <c r="H58" s="238">
        <v>593</v>
      </c>
      <c r="I58" s="238">
        <v>658</v>
      </c>
      <c r="J58" s="879">
        <v>395</v>
      </c>
      <c r="K58" s="280">
        <v>1543</v>
      </c>
      <c r="L58" s="238">
        <v>726</v>
      </c>
      <c r="M58" s="238">
        <v>817</v>
      </c>
      <c r="N58" s="281">
        <v>501</v>
      </c>
      <c r="O58" s="229" t="s">
        <v>363</v>
      </c>
      <c r="P58" s="230"/>
      <c r="Q58" s="237">
        <v>1467</v>
      </c>
      <c r="R58" s="238">
        <v>685</v>
      </c>
      <c r="S58" s="238">
        <v>782</v>
      </c>
      <c r="T58" s="281">
        <v>501</v>
      </c>
      <c r="U58" s="913">
        <v>1471</v>
      </c>
      <c r="V58" s="238">
        <v>686</v>
      </c>
      <c r="W58" s="238">
        <v>785</v>
      </c>
      <c r="X58" s="879">
        <v>531</v>
      </c>
      <c r="Y58" s="280">
        <v>1456</v>
      </c>
      <c r="Z58" s="238">
        <v>673</v>
      </c>
      <c r="AA58" s="238">
        <v>783</v>
      </c>
      <c r="AB58" s="281">
        <v>565</v>
      </c>
    </row>
    <row r="59" spans="1:28" ht="12.75" customHeight="1">
      <c r="A59" s="233" t="s">
        <v>364</v>
      </c>
      <c r="B59" s="234"/>
      <c r="C59" s="235">
        <v>1839</v>
      </c>
      <c r="D59" s="236">
        <v>856</v>
      </c>
      <c r="E59" s="236">
        <v>983</v>
      </c>
      <c r="F59" s="878">
        <v>630</v>
      </c>
      <c r="G59" s="872">
        <v>1478</v>
      </c>
      <c r="H59" s="236">
        <v>689</v>
      </c>
      <c r="I59" s="236">
        <v>789</v>
      </c>
      <c r="J59" s="878">
        <v>498</v>
      </c>
      <c r="K59" s="872">
        <v>1375</v>
      </c>
      <c r="L59" s="236">
        <v>640</v>
      </c>
      <c r="M59" s="236">
        <v>735</v>
      </c>
      <c r="N59" s="755">
        <v>493</v>
      </c>
      <c r="O59" s="233" t="s">
        <v>364</v>
      </c>
      <c r="P59" s="234"/>
      <c r="Q59" s="235">
        <v>1437</v>
      </c>
      <c r="R59" s="236">
        <v>638</v>
      </c>
      <c r="S59" s="236">
        <v>799</v>
      </c>
      <c r="T59" s="755">
        <v>493</v>
      </c>
      <c r="U59" s="912">
        <v>1389</v>
      </c>
      <c r="V59" s="236">
        <v>605</v>
      </c>
      <c r="W59" s="236">
        <v>784</v>
      </c>
      <c r="X59" s="878">
        <v>501</v>
      </c>
      <c r="Y59" s="872">
        <v>1390</v>
      </c>
      <c r="Z59" s="236">
        <v>595</v>
      </c>
      <c r="AA59" s="236">
        <v>795</v>
      </c>
      <c r="AB59" s="755">
        <v>516</v>
      </c>
    </row>
    <row r="60" spans="1:28" ht="12.75" customHeight="1">
      <c r="A60" s="229" t="s">
        <v>365</v>
      </c>
      <c r="B60" s="230"/>
      <c r="C60" s="237">
        <v>7224</v>
      </c>
      <c r="D60" s="238">
        <v>3384</v>
      </c>
      <c r="E60" s="238">
        <v>3840</v>
      </c>
      <c r="F60" s="879">
        <v>2602</v>
      </c>
      <c r="G60" s="280">
        <v>4333</v>
      </c>
      <c r="H60" s="238">
        <v>2016</v>
      </c>
      <c r="I60" s="238">
        <v>2317</v>
      </c>
      <c r="J60" s="879">
        <v>1579</v>
      </c>
      <c r="K60" s="280">
        <v>4252</v>
      </c>
      <c r="L60" s="238">
        <v>1952</v>
      </c>
      <c r="M60" s="238">
        <v>2300</v>
      </c>
      <c r="N60" s="281">
        <v>1722</v>
      </c>
      <c r="O60" s="229" t="s">
        <v>365</v>
      </c>
      <c r="P60" s="230"/>
      <c r="Q60" s="237">
        <v>4258</v>
      </c>
      <c r="R60" s="238">
        <v>1969</v>
      </c>
      <c r="S60" s="238">
        <v>2289</v>
      </c>
      <c r="T60" s="281">
        <v>1798</v>
      </c>
      <c r="U60" s="913">
        <v>4200</v>
      </c>
      <c r="V60" s="238">
        <v>1936</v>
      </c>
      <c r="W60" s="238">
        <v>2264</v>
      </c>
      <c r="X60" s="879">
        <v>1834</v>
      </c>
      <c r="Y60" s="280">
        <v>4430</v>
      </c>
      <c r="Z60" s="238">
        <v>1985</v>
      </c>
      <c r="AA60" s="238">
        <v>2445</v>
      </c>
      <c r="AB60" s="281">
        <v>2098</v>
      </c>
    </row>
    <row r="61" spans="1:28" ht="12.75" customHeight="1">
      <c r="A61" s="229" t="s">
        <v>366</v>
      </c>
      <c r="B61" s="230"/>
      <c r="C61" s="237">
        <v>4793</v>
      </c>
      <c r="D61" s="238">
        <v>2297</v>
      </c>
      <c r="E61" s="238">
        <v>2496</v>
      </c>
      <c r="F61" s="879">
        <v>1674</v>
      </c>
      <c r="G61" s="280">
        <v>3407</v>
      </c>
      <c r="H61" s="238">
        <v>1628</v>
      </c>
      <c r="I61" s="238">
        <v>1779</v>
      </c>
      <c r="J61" s="879">
        <v>1234</v>
      </c>
      <c r="K61" s="280">
        <v>3436</v>
      </c>
      <c r="L61" s="238">
        <v>1606</v>
      </c>
      <c r="M61" s="238">
        <v>1830</v>
      </c>
      <c r="N61" s="281">
        <v>1381</v>
      </c>
      <c r="O61" s="229" t="s">
        <v>366</v>
      </c>
      <c r="P61" s="230"/>
      <c r="Q61" s="237">
        <v>3278</v>
      </c>
      <c r="R61" s="238">
        <v>1511</v>
      </c>
      <c r="S61" s="238">
        <v>1767</v>
      </c>
      <c r="T61" s="281">
        <v>1402</v>
      </c>
      <c r="U61" s="913">
        <v>2860</v>
      </c>
      <c r="V61" s="238">
        <v>1292</v>
      </c>
      <c r="W61" s="238">
        <v>1568</v>
      </c>
      <c r="X61" s="879">
        <v>1337</v>
      </c>
      <c r="Y61" s="280">
        <v>2651</v>
      </c>
      <c r="Z61" s="238">
        <v>1199</v>
      </c>
      <c r="AA61" s="238">
        <v>1452</v>
      </c>
      <c r="AB61" s="281">
        <v>1328</v>
      </c>
    </row>
    <row r="62" spans="1:28" ht="12.75" customHeight="1">
      <c r="A62" s="229" t="s">
        <v>367</v>
      </c>
      <c r="B62" s="230"/>
      <c r="C62" s="237">
        <v>2265</v>
      </c>
      <c r="D62" s="238">
        <v>1052</v>
      </c>
      <c r="E62" s="238">
        <v>1213</v>
      </c>
      <c r="F62" s="879">
        <v>724</v>
      </c>
      <c r="G62" s="280">
        <v>1967</v>
      </c>
      <c r="H62" s="238">
        <v>907</v>
      </c>
      <c r="I62" s="238">
        <v>1060</v>
      </c>
      <c r="J62" s="879">
        <v>655</v>
      </c>
      <c r="K62" s="280">
        <v>1820</v>
      </c>
      <c r="L62" s="238">
        <v>826</v>
      </c>
      <c r="M62" s="238">
        <v>994</v>
      </c>
      <c r="N62" s="281">
        <v>662</v>
      </c>
      <c r="O62" s="229" t="s">
        <v>367</v>
      </c>
      <c r="P62" s="230"/>
      <c r="Q62" s="237">
        <v>1676</v>
      </c>
      <c r="R62" s="238">
        <v>768</v>
      </c>
      <c r="S62" s="238">
        <v>908</v>
      </c>
      <c r="T62" s="281">
        <v>651</v>
      </c>
      <c r="U62" s="913">
        <v>1566</v>
      </c>
      <c r="V62" s="238">
        <v>713</v>
      </c>
      <c r="W62" s="238">
        <v>853</v>
      </c>
      <c r="X62" s="879">
        <v>663</v>
      </c>
      <c r="Y62" s="280">
        <v>1504</v>
      </c>
      <c r="Z62" s="238">
        <v>681</v>
      </c>
      <c r="AA62" s="238">
        <v>823</v>
      </c>
      <c r="AB62" s="281">
        <v>654</v>
      </c>
    </row>
    <row r="63" spans="1:28" ht="12.75" customHeight="1">
      <c r="A63" s="240" t="s">
        <v>368</v>
      </c>
      <c r="B63" s="241"/>
      <c r="C63" s="242">
        <v>2154</v>
      </c>
      <c r="D63" s="243">
        <v>1005</v>
      </c>
      <c r="E63" s="243">
        <v>1149</v>
      </c>
      <c r="F63" s="881">
        <v>760</v>
      </c>
      <c r="G63" s="873">
        <v>1268</v>
      </c>
      <c r="H63" s="243">
        <v>573</v>
      </c>
      <c r="I63" s="243">
        <v>695</v>
      </c>
      <c r="J63" s="881">
        <v>410</v>
      </c>
      <c r="K63" s="873">
        <v>1247</v>
      </c>
      <c r="L63" s="243">
        <v>581</v>
      </c>
      <c r="M63" s="243">
        <v>666</v>
      </c>
      <c r="N63" s="756">
        <v>420</v>
      </c>
      <c r="O63" s="240" t="s">
        <v>368</v>
      </c>
      <c r="P63" s="241"/>
      <c r="Q63" s="242">
        <v>1230</v>
      </c>
      <c r="R63" s="243">
        <v>571</v>
      </c>
      <c r="S63" s="243">
        <v>659</v>
      </c>
      <c r="T63" s="756">
        <v>435</v>
      </c>
      <c r="U63" s="915">
        <v>1154</v>
      </c>
      <c r="V63" s="243">
        <v>527</v>
      </c>
      <c r="W63" s="243">
        <v>627</v>
      </c>
      <c r="X63" s="881">
        <v>423</v>
      </c>
      <c r="Y63" s="873">
        <v>1094</v>
      </c>
      <c r="Z63" s="243">
        <v>497</v>
      </c>
      <c r="AA63" s="243">
        <v>597</v>
      </c>
      <c r="AB63" s="756">
        <v>437</v>
      </c>
    </row>
    <row r="64" spans="1:28" ht="12.75" customHeight="1">
      <c r="A64" s="757" t="s">
        <v>1021</v>
      </c>
      <c r="B64" s="230"/>
      <c r="C64" s="766">
        <v>2</v>
      </c>
      <c r="D64" s="767">
        <v>2</v>
      </c>
      <c r="E64" s="758" t="s">
        <v>679</v>
      </c>
      <c r="F64" s="882">
        <v>2</v>
      </c>
      <c r="G64" s="874" t="s">
        <v>679</v>
      </c>
      <c r="H64" s="760" t="s">
        <v>679</v>
      </c>
      <c r="I64" s="760" t="s">
        <v>679</v>
      </c>
      <c r="J64" s="883" t="s">
        <v>679</v>
      </c>
      <c r="K64" s="874" t="s">
        <v>679</v>
      </c>
      <c r="L64" s="760" t="s">
        <v>679</v>
      </c>
      <c r="M64" s="760" t="s">
        <v>679</v>
      </c>
      <c r="N64" s="761" t="s">
        <v>679</v>
      </c>
      <c r="O64" s="757" t="s">
        <v>1021</v>
      </c>
      <c r="P64" s="230"/>
      <c r="Q64" s="759" t="s">
        <v>679</v>
      </c>
      <c r="R64" s="760" t="s">
        <v>679</v>
      </c>
      <c r="S64" s="760" t="s">
        <v>679</v>
      </c>
      <c r="T64" s="911" t="s">
        <v>679</v>
      </c>
      <c r="U64" s="916" t="s">
        <v>679</v>
      </c>
      <c r="V64" s="760" t="s">
        <v>679</v>
      </c>
      <c r="W64" s="760" t="s">
        <v>679</v>
      </c>
      <c r="X64" s="883" t="s">
        <v>679</v>
      </c>
      <c r="Y64" s="874" t="s">
        <v>679</v>
      </c>
      <c r="Z64" s="760" t="s">
        <v>679</v>
      </c>
      <c r="AA64" s="760" t="s">
        <v>679</v>
      </c>
      <c r="AB64" s="761" t="s">
        <v>679</v>
      </c>
    </row>
    <row r="65" spans="1:28" ht="12.75" customHeight="1">
      <c r="A65" s="229" t="s">
        <v>369</v>
      </c>
      <c r="B65" s="230"/>
      <c r="C65" s="889" t="s">
        <v>679</v>
      </c>
      <c r="D65" s="890" t="s">
        <v>679</v>
      </c>
      <c r="E65" s="890" t="s">
        <v>679</v>
      </c>
      <c r="F65" s="891" t="s">
        <v>679</v>
      </c>
      <c r="G65" s="875">
        <v>1896</v>
      </c>
      <c r="H65" s="245">
        <v>844</v>
      </c>
      <c r="I65" s="245">
        <v>1052</v>
      </c>
      <c r="J65" s="885">
        <v>909</v>
      </c>
      <c r="K65" s="875">
        <v>2106</v>
      </c>
      <c r="L65" s="245">
        <v>886</v>
      </c>
      <c r="M65" s="245">
        <v>1220</v>
      </c>
      <c r="N65" s="762">
        <v>963</v>
      </c>
      <c r="O65" s="229" t="s">
        <v>369</v>
      </c>
      <c r="P65" s="230"/>
      <c r="Q65" s="244">
        <v>2605</v>
      </c>
      <c r="R65" s="245">
        <v>1088</v>
      </c>
      <c r="S65" s="245">
        <v>1517</v>
      </c>
      <c r="T65" s="762">
        <v>1161</v>
      </c>
      <c r="U65" s="917">
        <v>2650</v>
      </c>
      <c r="V65" s="245">
        <v>1081</v>
      </c>
      <c r="W65" s="245">
        <v>1569</v>
      </c>
      <c r="X65" s="885">
        <v>1178</v>
      </c>
      <c r="Y65" s="875">
        <v>2521</v>
      </c>
      <c r="Z65" s="245">
        <v>1002</v>
      </c>
      <c r="AA65" s="245">
        <v>1519</v>
      </c>
      <c r="AB65" s="762">
        <v>1145</v>
      </c>
    </row>
    <row r="66" spans="1:28" ht="12.75" customHeight="1">
      <c r="A66" s="229" t="s">
        <v>370</v>
      </c>
      <c r="B66" s="230"/>
      <c r="C66" s="759" t="s">
        <v>679</v>
      </c>
      <c r="D66" s="760" t="s">
        <v>679</v>
      </c>
      <c r="E66" s="760" t="s">
        <v>679</v>
      </c>
      <c r="F66" s="883" t="s">
        <v>679</v>
      </c>
      <c r="G66" s="1072" t="s">
        <v>679</v>
      </c>
      <c r="H66" s="890" t="s">
        <v>679</v>
      </c>
      <c r="I66" s="890" t="s">
        <v>679</v>
      </c>
      <c r="J66" s="891" t="s">
        <v>679</v>
      </c>
      <c r="K66" s="875">
        <v>241</v>
      </c>
      <c r="L66" s="245">
        <v>123</v>
      </c>
      <c r="M66" s="245">
        <v>118</v>
      </c>
      <c r="N66" s="762">
        <v>74</v>
      </c>
      <c r="O66" s="229" t="s">
        <v>370</v>
      </c>
      <c r="P66" s="230"/>
      <c r="Q66" s="244">
        <v>560</v>
      </c>
      <c r="R66" s="245">
        <v>267</v>
      </c>
      <c r="S66" s="245">
        <v>293</v>
      </c>
      <c r="T66" s="762">
        <v>163</v>
      </c>
      <c r="U66" s="917">
        <v>1366</v>
      </c>
      <c r="V66" s="245">
        <v>592</v>
      </c>
      <c r="W66" s="245">
        <v>774</v>
      </c>
      <c r="X66" s="885">
        <v>696</v>
      </c>
      <c r="Y66" s="875">
        <v>1278</v>
      </c>
      <c r="Z66" s="245">
        <v>541</v>
      </c>
      <c r="AA66" s="245">
        <v>737</v>
      </c>
      <c r="AB66" s="762">
        <v>648</v>
      </c>
    </row>
    <row r="67" spans="1:28" ht="12.75" customHeight="1">
      <c r="A67" s="229" t="s">
        <v>371</v>
      </c>
      <c r="B67" s="230"/>
      <c r="C67" s="759" t="s">
        <v>679</v>
      </c>
      <c r="D67" s="760" t="s">
        <v>679</v>
      </c>
      <c r="E67" s="760" t="s">
        <v>679</v>
      </c>
      <c r="F67" s="883" t="s">
        <v>679</v>
      </c>
      <c r="G67" s="1072" t="s">
        <v>679</v>
      </c>
      <c r="H67" s="890" t="s">
        <v>679</v>
      </c>
      <c r="I67" s="890" t="s">
        <v>679</v>
      </c>
      <c r="J67" s="891" t="s">
        <v>679</v>
      </c>
      <c r="K67" s="875">
        <v>244</v>
      </c>
      <c r="L67" s="245">
        <v>126</v>
      </c>
      <c r="M67" s="245">
        <v>118</v>
      </c>
      <c r="N67" s="762">
        <v>80</v>
      </c>
      <c r="O67" s="229" t="s">
        <v>371</v>
      </c>
      <c r="P67" s="230"/>
      <c r="Q67" s="244">
        <v>1066</v>
      </c>
      <c r="R67" s="245">
        <v>522</v>
      </c>
      <c r="S67" s="245">
        <v>544</v>
      </c>
      <c r="T67" s="762">
        <v>337</v>
      </c>
      <c r="U67" s="917">
        <v>1057</v>
      </c>
      <c r="V67" s="245">
        <v>524</v>
      </c>
      <c r="W67" s="245">
        <v>533</v>
      </c>
      <c r="X67" s="885">
        <v>330</v>
      </c>
      <c r="Y67" s="875">
        <v>1006</v>
      </c>
      <c r="Z67" s="245">
        <v>478</v>
      </c>
      <c r="AA67" s="245">
        <v>528</v>
      </c>
      <c r="AB67" s="762">
        <v>340</v>
      </c>
    </row>
    <row r="68" spans="1:28" ht="12.75" customHeight="1">
      <c r="A68" s="246" t="s">
        <v>372</v>
      </c>
      <c r="B68" s="247"/>
      <c r="C68" s="763" t="s">
        <v>679</v>
      </c>
      <c r="D68" s="764" t="s">
        <v>679</v>
      </c>
      <c r="E68" s="764" t="s">
        <v>679</v>
      </c>
      <c r="F68" s="884" t="s">
        <v>679</v>
      </c>
      <c r="G68" s="876" t="s">
        <v>679</v>
      </c>
      <c r="H68" s="764" t="s">
        <v>679</v>
      </c>
      <c r="I68" s="764" t="s">
        <v>679</v>
      </c>
      <c r="J68" s="884" t="s">
        <v>679</v>
      </c>
      <c r="K68" s="887" t="s">
        <v>679</v>
      </c>
      <c r="L68" s="888" t="s">
        <v>679</v>
      </c>
      <c r="M68" s="888" t="s">
        <v>679</v>
      </c>
      <c r="N68" s="886" t="s">
        <v>679</v>
      </c>
      <c r="O68" s="246" t="s">
        <v>372</v>
      </c>
      <c r="P68" s="247"/>
      <c r="Q68" s="447">
        <v>62</v>
      </c>
      <c r="R68" s="248">
        <v>33</v>
      </c>
      <c r="S68" s="248">
        <v>29</v>
      </c>
      <c r="T68" s="765">
        <v>22</v>
      </c>
      <c r="U68" s="918">
        <v>688</v>
      </c>
      <c r="V68" s="248">
        <v>344</v>
      </c>
      <c r="W68" s="248">
        <v>344</v>
      </c>
      <c r="X68" s="893">
        <v>242</v>
      </c>
      <c r="Y68" s="892">
        <v>1288</v>
      </c>
      <c r="Z68" s="248">
        <v>637</v>
      </c>
      <c r="AA68" s="248">
        <v>651</v>
      </c>
      <c r="AB68" s="765">
        <v>421</v>
      </c>
    </row>
  </sheetData>
  <sheetProtection/>
  <mergeCells count="20">
    <mergeCell ref="Y5:AB5"/>
    <mergeCell ref="Y6:AA6"/>
    <mergeCell ref="AB6:AB7"/>
    <mergeCell ref="U6:W6"/>
    <mergeCell ref="A5:B7"/>
    <mergeCell ref="C5:F5"/>
    <mergeCell ref="G5:J5"/>
    <mergeCell ref="K5:N5"/>
    <mergeCell ref="O5:P7"/>
    <mergeCell ref="Q5:T5"/>
    <mergeCell ref="X6:X7"/>
    <mergeCell ref="U5:X5"/>
    <mergeCell ref="C6:E6"/>
    <mergeCell ref="F6:F7"/>
    <mergeCell ref="G6:I6"/>
    <mergeCell ref="J6:J7"/>
    <mergeCell ref="K6:M6"/>
    <mergeCell ref="N6:N7"/>
    <mergeCell ref="Q6:S6"/>
    <mergeCell ref="T6:T7"/>
  </mergeCells>
  <hyperlinks>
    <hyperlink ref="A1" location="'目次 '!A1" display="目次へ移動"/>
  </hyperlinks>
  <printOptions/>
  <pageMargins left="0.3937007874015748" right="0.3937007874015748" top="0.3937007874015748" bottom="0.1968503937007874" header="0.5118110236220472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54" customWidth="1"/>
    <col min="2" max="2" width="0.875" style="254" customWidth="1"/>
    <col min="3" max="14" width="6.625" style="254" customWidth="1"/>
    <col min="15" max="15" width="8.50390625" style="254" customWidth="1"/>
    <col min="16" max="16" width="0.875" style="254" customWidth="1"/>
    <col min="17" max="28" width="6.625" style="254" customWidth="1"/>
    <col min="29" max="29" width="8.50390625" style="254" customWidth="1"/>
    <col min="30" max="30" width="0.875" style="254" customWidth="1"/>
    <col min="31" max="31" width="6.625" style="255" customWidth="1"/>
    <col min="32" max="39" width="6.625" style="254" customWidth="1"/>
    <col min="40" max="41" width="5.875" style="254" customWidth="1"/>
    <col min="42" max="16384" width="9.00390625" style="254" customWidth="1"/>
  </cols>
  <sheetData>
    <row r="1" ht="13.5">
      <c r="A1" s="1077" t="s">
        <v>1188</v>
      </c>
    </row>
    <row r="3" spans="1:39" s="47" customFormat="1" ht="13.5">
      <c r="A3" s="1320" t="s">
        <v>1040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254"/>
      <c r="N3" s="254"/>
      <c r="O3" s="676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676"/>
      <c r="AE3" s="255"/>
      <c r="AF3" s="254"/>
      <c r="AG3" s="254"/>
      <c r="AH3" s="254"/>
      <c r="AI3" s="254"/>
      <c r="AJ3" s="254"/>
      <c r="AK3" s="254"/>
      <c r="AL3" s="254"/>
      <c r="AM3" s="254"/>
    </row>
    <row r="4" ht="6" customHeight="1"/>
    <row r="5" spans="1:39" ht="12.75" customHeight="1">
      <c r="A5" s="1244" t="s">
        <v>308</v>
      </c>
      <c r="B5" s="1245"/>
      <c r="C5" s="1254" t="s">
        <v>989</v>
      </c>
      <c r="D5" s="1254" t="s">
        <v>1026</v>
      </c>
      <c r="E5" s="1254" t="s">
        <v>1026</v>
      </c>
      <c r="F5" s="1254" t="s">
        <v>1027</v>
      </c>
      <c r="G5" s="1254"/>
      <c r="H5" s="1254"/>
      <c r="I5" s="1253" t="s">
        <v>1089</v>
      </c>
      <c r="J5" s="1303"/>
      <c r="K5" s="1123"/>
      <c r="L5" s="1253" t="s">
        <v>1090</v>
      </c>
      <c r="M5" s="1303"/>
      <c r="N5" s="1303"/>
      <c r="O5" s="1244" t="s">
        <v>308</v>
      </c>
      <c r="P5" s="1245"/>
      <c r="Q5" s="1253" t="s">
        <v>1092</v>
      </c>
      <c r="R5" s="1303"/>
      <c r="S5" s="1123"/>
      <c r="T5" s="1253" t="s">
        <v>1093</v>
      </c>
      <c r="U5" s="1303"/>
      <c r="V5" s="1123"/>
      <c r="W5" s="1253" t="s">
        <v>1094</v>
      </c>
      <c r="X5" s="1303"/>
      <c r="Y5" s="1123"/>
      <c r="Z5" s="1253" t="s">
        <v>1091</v>
      </c>
      <c r="AA5" s="1303"/>
      <c r="AB5" s="1303"/>
      <c r="AC5" s="1244" t="s">
        <v>308</v>
      </c>
      <c r="AD5" s="1245"/>
      <c r="AE5" s="1254" t="s">
        <v>1028</v>
      </c>
      <c r="AF5" s="1254"/>
      <c r="AG5" s="1254"/>
      <c r="AH5" s="1123" t="s">
        <v>1029</v>
      </c>
      <c r="AI5" s="1254"/>
      <c r="AJ5" s="1253"/>
      <c r="AK5" s="1254" t="s">
        <v>1030</v>
      </c>
      <c r="AL5" s="1254"/>
      <c r="AM5" s="1253"/>
    </row>
    <row r="6" spans="1:39" ht="12.75" customHeight="1">
      <c r="A6" s="1246"/>
      <c r="B6" s="1247"/>
      <c r="C6" s="72" t="s">
        <v>395</v>
      </c>
      <c r="D6" s="72" t="s">
        <v>647</v>
      </c>
      <c r="E6" s="72" t="s">
        <v>648</v>
      </c>
      <c r="F6" s="287" t="s">
        <v>395</v>
      </c>
      <c r="G6" s="72" t="s">
        <v>647</v>
      </c>
      <c r="H6" s="72" t="s">
        <v>648</v>
      </c>
      <c r="I6" s="72" t="s">
        <v>395</v>
      </c>
      <c r="J6" s="72" t="s">
        <v>647</v>
      </c>
      <c r="K6" s="72" t="s">
        <v>648</v>
      </c>
      <c r="L6" s="72" t="s">
        <v>395</v>
      </c>
      <c r="M6" s="72" t="s">
        <v>647</v>
      </c>
      <c r="N6" s="483" t="s">
        <v>648</v>
      </c>
      <c r="O6" s="1246"/>
      <c r="P6" s="1247"/>
      <c r="Q6" s="72" t="s">
        <v>395</v>
      </c>
      <c r="R6" s="72" t="s">
        <v>647</v>
      </c>
      <c r="S6" s="72" t="s">
        <v>648</v>
      </c>
      <c r="T6" s="72" t="s">
        <v>395</v>
      </c>
      <c r="U6" s="72" t="s">
        <v>647</v>
      </c>
      <c r="V6" s="72" t="s">
        <v>648</v>
      </c>
      <c r="W6" s="72" t="s">
        <v>395</v>
      </c>
      <c r="X6" s="72" t="s">
        <v>647</v>
      </c>
      <c r="Y6" s="72" t="s">
        <v>648</v>
      </c>
      <c r="Z6" s="72" t="s">
        <v>395</v>
      </c>
      <c r="AA6" s="72" t="s">
        <v>647</v>
      </c>
      <c r="AB6" s="483" t="s">
        <v>648</v>
      </c>
      <c r="AC6" s="1246"/>
      <c r="AD6" s="1247"/>
      <c r="AE6" s="72" t="s">
        <v>395</v>
      </c>
      <c r="AF6" s="72" t="s">
        <v>647</v>
      </c>
      <c r="AG6" s="72" t="s">
        <v>648</v>
      </c>
      <c r="AH6" s="287" t="s">
        <v>395</v>
      </c>
      <c r="AI6" s="72" t="s">
        <v>647</v>
      </c>
      <c r="AJ6" s="483" t="s">
        <v>648</v>
      </c>
      <c r="AK6" s="72" t="s">
        <v>395</v>
      </c>
      <c r="AL6" s="72" t="s">
        <v>647</v>
      </c>
      <c r="AM6" s="483" t="s">
        <v>648</v>
      </c>
    </row>
    <row r="7" spans="1:39" ht="12.75" customHeight="1">
      <c r="A7" s="258" t="s">
        <v>795</v>
      </c>
      <c r="B7" s="259"/>
      <c r="C7" s="295">
        <f>SUM(C8:C66)</f>
        <v>80643</v>
      </c>
      <c r="D7" s="295">
        <f aca="true" t="shared" si="0" ref="D7:N7">SUM(D8:D66)</f>
        <v>35424</v>
      </c>
      <c r="E7" s="930">
        <f t="shared" si="0"/>
        <v>45219</v>
      </c>
      <c r="F7" s="295">
        <f t="shared" si="0"/>
        <v>74346</v>
      </c>
      <c r="G7" s="295">
        <f t="shared" si="0"/>
        <v>32250</v>
      </c>
      <c r="H7" s="452">
        <f t="shared" si="0"/>
        <v>42096</v>
      </c>
      <c r="I7" s="295">
        <f t="shared" si="0"/>
        <v>131</v>
      </c>
      <c r="J7" s="295">
        <f t="shared" si="0"/>
        <v>38</v>
      </c>
      <c r="K7" s="452">
        <f t="shared" si="0"/>
        <v>93</v>
      </c>
      <c r="L7" s="295">
        <f t="shared" si="0"/>
        <v>2176</v>
      </c>
      <c r="M7" s="295">
        <f t="shared" si="0"/>
        <v>931</v>
      </c>
      <c r="N7" s="910">
        <f t="shared" si="0"/>
        <v>1245</v>
      </c>
      <c r="O7" s="258" t="s">
        <v>795</v>
      </c>
      <c r="P7" s="259"/>
      <c r="Q7" s="931">
        <f>SUM(Q8:Q66)</f>
        <v>15218</v>
      </c>
      <c r="R7" s="910">
        <f aca="true" t="shared" si="1" ref="R7:AB7">SUM(R8:R66)</f>
        <v>5750</v>
      </c>
      <c r="S7" s="448">
        <f t="shared" si="1"/>
        <v>9468</v>
      </c>
      <c r="T7" s="295">
        <f t="shared" si="1"/>
        <v>10553</v>
      </c>
      <c r="U7" s="295">
        <f t="shared" si="1"/>
        <v>1463</v>
      </c>
      <c r="V7" s="448">
        <f t="shared" si="1"/>
        <v>9090</v>
      </c>
      <c r="W7" s="295">
        <f t="shared" si="1"/>
        <v>27005</v>
      </c>
      <c r="X7" s="295">
        <f t="shared" si="1"/>
        <v>14769</v>
      </c>
      <c r="Y7" s="448">
        <f t="shared" si="1"/>
        <v>12236</v>
      </c>
      <c r="Z7" s="295">
        <f t="shared" si="1"/>
        <v>3664</v>
      </c>
      <c r="AA7" s="295">
        <f t="shared" si="1"/>
        <v>2595</v>
      </c>
      <c r="AB7" s="910">
        <f t="shared" si="1"/>
        <v>1069</v>
      </c>
      <c r="AC7" s="258" t="s">
        <v>795</v>
      </c>
      <c r="AD7" s="259"/>
      <c r="AE7" s="295">
        <f>SUM(AE8:AE66)</f>
        <v>15599</v>
      </c>
      <c r="AF7" s="295">
        <f aca="true" t="shared" si="2" ref="AF7:AM7">SUM(AF8:AF66)</f>
        <v>6704</v>
      </c>
      <c r="AG7" s="930">
        <f t="shared" si="2"/>
        <v>8895</v>
      </c>
      <c r="AH7" s="910">
        <f t="shared" si="2"/>
        <v>6276</v>
      </c>
      <c r="AI7" s="910">
        <f t="shared" si="2"/>
        <v>3164</v>
      </c>
      <c r="AJ7" s="932">
        <f t="shared" si="2"/>
        <v>3112</v>
      </c>
      <c r="AK7" s="910">
        <f t="shared" si="2"/>
        <v>21</v>
      </c>
      <c r="AL7" s="910">
        <f t="shared" si="2"/>
        <v>10</v>
      </c>
      <c r="AM7" s="910">
        <f t="shared" si="2"/>
        <v>11</v>
      </c>
    </row>
    <row r="8" spans="1:39" ht="12.75" customHeight="1">
      <c r="A8" s="265" t="s">
        <v>314</v>
      </c>
      <c r="B8" s="266"/>
      <c r="C8" s="303">
        <v>357</v>
      </c>
      <c r="D8" s="303">
        <v>146</v>
      </c>
      <c r="E8" s="933">
        <v>211</v>
      </c>
      <c r="F8" s="303">
        <v>346</v>
      </c>
      <c r="G8" s="303">
        <v>140</v>
      </c>
      <c r="H8" s="450">
        <v>206</v>
      </c>
      <c r="I8" s="303" t="s">
        <v>679</v>
      </c>
      <c r="J8" s="303" t="s">
        <v>679</v>
      </c>
      <c r="K8" s="450" t="s">
        <v>679</v>
      </c>
      <c r="L8" s="303">
        <v>6</v>
      </c>
      <c r="M8" s="303">
        <v>2</v>
      </c>
      <c r="N8" s="303">
        <v>4</v>
      </c>
      <c r="O8" s="265" t="s">
        <v>314</v>
      </c>
      <c r="P8" s="266"/>
      <c r="Q8" s="485">
        <v>72</v>
      </c>
      <c r="R8" s="303">
        <v>20</v>
      </c>
      <c r="S8" s="450">
        <v>52</v>
      </c>
      <c r="T8" s="303">
        <v>70</v>
      </c>
      <c r="U8" s="303">
        <v>14</v>
      </c>
      <c r="V8" s="450">
        <v>56</v>
      </c>
      <c r="W8" s="303">
        <v>120</v>
      </c>
      <c r="X8" s="303">
        <v>72</v>
      </c>
      <c r="Y8" s="450">
        <v>48</v>
      </c>
      <c r="Z8" s="303">
        <v>11</v>
      </c>
      <c r="AA8" s="303">
        <v>3</v>
      </c>
      <c r="AB8" s="303">
        <v>8</v>
      </c>
      <c r="AC8" s="265" t="s">
        <v>314</v>
      </c>
      <c r="AD8" s="266"/>
      <c r="AE8" s="303">
        <v>67</v>
      </c>
      <c r="AF8" s="303">
        <v>29</v>
      </c>
      <c r="AG8" s="933">
        <v>38</v>
      </c>
      <c r="AH8" s="303">
        <v>11</v>
      </c>
      <c r="AI8" s="303">
        <v>6</v>
      </c>
      <c r="AJ8" s="933">
        <v>5</v>
      </c>
      <c r="AK8" s="303" t="s">
        <v>679</v>
      </c>
      <c r="AL8" s="303" t="s">
        <v>679</v>
      </c>
      <c r="AM8" s="303" t="s">
        <v>679</v>
      </c>
    </row>
    <row r="9" spans="1:39" ht="12.75" customHeight="1">
      <c r="A9" s="258" t="s">
        <v>315</v>
      </c>
      <c r="B9" s="270"/>
      <c r="C9" s="295">
        <v>433</v>
      </c>
      <c r="D9" s="295">
        <v>195</v>
      </c>
      <c r="E9" s="930">
        <v>238</v>
      </c>
      <c r="F9" s="295">
        <v>407</v>
      </c>
      <c r="G9" s="295">
        <v>181</v>
      </c>
      <c r="H9" s="452">
        <v>226</v>
      </c>
      <c r="I9" s="295" t="s">
        <v>679</v>
      </c>
      <c r="J9" s="295" t="s">
        <v>679</v>
      </c>
      <c r="K9" s="452" t="s">
        <v>679</v>
      </c>
      <c r="L9" s="295">
        <v>8</v>
      </c>
      <c r="M9" s="295">
        <v>3</v>
      </c>
      <c r="N9" s="295">
        <v>5</v>
      </c>
      <c r="O9" s="258" t="s">
        <v>315</v>
      </c>
      <c r="P9" s="270"/>
      <c r="Q9" s="472">
        <v>50</v>
      </c>
      <c r="R9" s="295">
        <v>17</v>
      </c>
      <c r="S9" s="452">
        <v>33</v>
      </c>
      <c r="T9" s="295">
        <v>40</v>
      </c>
      <c r="U9" s="295">
        <v>4</v>
      </c>
      <c r="V9" s="452">
        <v>36</v>
      </c>
      <c r="W9" s="295">
        <v>166</v>
      </c>
      <c r="X9" s="295">
        <v>86</v>
      </c>
      <c r="Y9" s="452">
        <v>80</v>
      </c>
      <c r="Z9" s="295">
        <v>30</v>
      </c>
      <c r="AA9" s="295">
        <v>20</v>
      </c>
      <c r="AB9" s="295">
        <v>10</v>
      </c>
      <c r="AC9" s="258" t="s">
        <v>315</v>
      </c>
      <c r="AD9" s="270"/>
      <c r="AE9" s="295">
        <v>113</v>
      </c>
      <c r="AF9" s="295">
        <v>51</v>
      </c>
      <c r="AG9" s="930">
        <v>62</v>
      </c>
      <c r="AH9" s="295">
        <v>26</v>
      </c>
      <c r="AI9" s="295">
        <v>14</v>
      </c>
      <c r="AJ9" s="930">
        <v>12</v>
      </c>
      <c r="AK9" s="295" t="s">
        <v>679</v>
      </c>
      <c r="AL9" s="295" t="s">
        <v>679</v>
      </c>
      <c r="AM9" s="295" t="s">
        <v>679</v>
      </c>
    </row>
    <row r="10" spans="1:39" ht="12.75" customHeight="1">
      <c r="A10" s="258" t="s">
        <v>316</v>
      </c>
      <c r="B10" s="270"/>
      <c r="C10" s="295">
        <v>611</v>
      </c>
      <c r="D10" s="295">
        <v>266</v>
      </c>
      <c r="E10" s="930">
        <v>345</v>
      </c>
      <c r="F10" s="295">
        <v>577</v>
      </c>
      <c r="G10" s="295">
        <v>250</v>
      </c>
      <c r="H10" s="452">
        <v>327</v>
      </c>
      <c r="I10" s="295">
        <v>2</v>
      </c>
      <c r="J10" s="295">
        <v>1</v>
      </c>
      <c r="K10" s="452">
        <v>1</v>
      </c>
      <c r="L10" s="295">
        <v>5</v>
      </c>
      <c r="M10" s="295">
        <v>2</v>
      </c>
      <c r="N10" s="295">
        <v>3</v>
      </c>
      <c r="O10" s="258" t="s">
        <v>316</v>
      </c>
      <c r="P10" s="270"/>
      <c r="Q10" s="472">
        <v>93</v>
      </c>
      <c r="R10" s="295">
        <v>30</v>
      </c>
      <c r="S10" s="452">
        <v>63</v>
      </c>
      <c r="T10" s="295">
        <v>79</v>
      </c>
      <c r="U10" s="295">
        <v>12</v>
      </c>
      <c r="V10" s="452">
        <v>67</v>
      </c>
      <c r="W10" s="295">
        <v>222</v>
      </c>
      <c r="X10" s="295">
        <v>121</v>
      </c>
      <c r="Y10" s="452">
        <v>101</v>
      </c>
      <c r="Z10" s="295">
        <v>43</v>
      </c>
      <c r="AA10" s="295">
        <v>31</v>
      </c>
      <c r="AB10" s="295">
        <v>12</v>
      </c>
      <c r="AC10" s="258" t="s">
        <v>316</v>
      </c>
      <c r="AD10" s="270"/>
      <c r="AE10" s="295">
        <v>133</v>
      </c>
      <c r="AF10" s="295">
        <v>53</v>
      </c>
      <c r="AG10" s="930">
        <v>80</v>
      </c>
      <c r="AH10" s="295">
        <v>34</v>
      </c>
      <c r="AI10" s="295">
        <v>16</v>
      </c>
      <c r="AJ10" s="930">
        <v>18</v>
      </c>
      <c r="AK10" s="295" t="s">
        <v>679</v>
      </c>
      <c r="AL10" s="295" t="s">
        <v>679</v>
      </c>
      <c r="AM10" s="295" t="s">
        <v>679</v>
      </c>
    </row>
    <row r="11" spans="1:39" ht="12.75" customHeight="1">
      <c r="A11" s="258" t="s">
        <v>317</v>
      </c>
      <c r="B11" s="270"/>
      <c r="C11" s="295">
        <v>545</v>
      </c>
      <c r="D11" s="295">
        <v>239</v>
      </c>
      <c r="E11" s="930">
        <v>306</v>
      </c>
      <c r="F11" s="295">
        <v>493</v>
      </c>
      <c r="G11" s="295">
        <v>212</v>
      </c>
      <c r="H11" s="452">
        <v>281</v>
      </c>
      <c r="I11" s="295" t="s">
        <v>679</v>
      </c>
      <c r="J11" s="295" t="s">
        <v>679</v>
      </c>
      <c r="K11" s="452" t="s">
        <v>679</v>
      </c>
      <c r="L11" s="295">
        <v>7</v>
      </c>
      <c r="M11" s="295">
        <v>2</v>
      </c>
      <c r="N11" s="295">
        <v>5</v>
      </c>
      <c r="O11" s="258" t="s">
        <v>317</v>
      </c>
      <c r="P11" s="270"/>
      <c r="Q11" s="472">
        <v>60</v>
      </c>
      <c r="R11" s="295">
        <v>17</v>
      </c>
      <c r="S11" s="452">
        <v>43</v>
      </c>
      <c r="T11" s="295">
        <v>48</v>
      </c>
      <c r="U11" s="295">
        <v>4</v>
      </c>
      <c r="V11" s="452">
        <v>44</v>
      </c>
      <c r="W11" s="295">
        <v>210</v>
      </c>
      <c r="X11" s="295">
        <v>111</v>
      </c>
      <c r="Y11" s="452">
        <v>99</v>
      </c>
      <c r="Z11" s="295">
        <v>32</v>
      </c>
      <c r="AA11" s="295">
        <v>23</v>
      </c>
      <c r="AB11" s="295">
        <v>9</v>
      </c>
      <c r="AC11" s="258" t="s">
        <v>317</v>
      </c>
      <c r="AD11" s="270"/>
      <c r="AE11" s="295">
        <v>136</v>
      </c>
      <c r="AF11" s="295">
        <v>55</v>
      </c>
      <c r="AG11" s="930">
        <v>81</v>
      </c>
      <c r="AH11" s="295">
        <v>52</v>
      </c>
      <c r="AI11" s="295">
        <v>27</v>
      </c>
      <c r="AJ11" s="930">
        <v>25</v>
      </c>
      <c r="AK11" s="295" t="s">
        <v>679</v>
      </c>
      <c r="AL11" s="295" t="s">
        <v>679</v>
      </c>
      <c r="AM11" s="295" t="s">
        <v>679</v>
      </c>
    </row>
    <row r="12" spans="1:39" ht="12.75" customHeight="1">
      <c r="A12" s="273" t="s">
        <v>318</v>
      </c>
      <c r="B12" s="274"/>
      <c r="C12" s="291" t="s">
        <v>679</v>
      </c>
      <c r="D12" s="291" t="s">
        <v>679</v>
      </c>
      <c r="E12" s="934" t="s">
        <v>679</v>
      </c>
      <c r="F12" s="291" t="s">
        <v>679</v>
      </c>
      <c r="G12" s="291" t="s">
        <v>679</v>
      </c>
      <c r="H12" s="344" t="s">
        <v>679</v>
      </c>
      <c r="I12" s="291" t="s">
        <v>679</v>
      </c>
      <c r="J12" s="291" t="s">
        <v>679</v>
      </c>
      <c r="K12" s="344" t="s">
        <v>679</v>
      </c>
      <c r="L12" s="291" t="s">
        <v>679</v>
      </c>
      <c r="M12" s="291" t="s">
        <v>679</v>
      </c>
      <c r="N12" s="291" t="s">
        <v>679</v>
      </c>
      <c r="O12" s="273" t="s">
        <v>318</v>
      </c>
      <c r="P12" s="274"/>
      <c r="Q12" s="347" t="s">
        <v>679</v>
      </c>
      <c r="R12" s="291" t="s">
        <v>679</v>
      </c>
      <c r="S12" s="344" t="s">
        <v>679</v>
      </c>
      <c r="T12" s="291" t="s">
        <v>679</v>
      </c>
      <c r="U12" s="291" t="s">
        <v>679</v>
      </c>
      <c r="V12" s="344" t="s">
        <v>679</v>
      </c>
      <c r="W12" s="291" t="s">
        <v>679</v>
      </c>
      <c r="X12" s="291" t="s">
        <v>679</v>
      </c>
      <c r="Y12" s="344" t="s">
        <v>679</v>
      </c>
      <c r="Z12" s="291" t="s">
        <v>679</v>
      </c>
      <c r="AA12" s="291" t="s">
        <v>679</v>
      </c>
      <c r="AB12" s="291" t="s">
        <v>679</v>
      </c>
      <c r="AC12" s="273" t="s">
        <v>318</v>
      </c>
      <c r="AD12" s="274"/>
      <c r="AE12" s="291" t="s">
        <v>679</v>
      </c>
      <c r="AF12" s="291" t="s">
        <v>679</v>
      </c>
      <c r="AG12" s="934" t="s">
        <v>679</v>
      </c>
      <c r="AH12" s="291" t="s">
        <v>679</v>
      </c>
      <c r="AI12" s="291" t="s">
        <v>679</v>
      </c>
      <c r="AJ12" s="934" t="s">
        <v>679</v>
      </c>
      <c r="AK12" s="291" t="s">
        <v>679</v>
      </c>
      <c r="AL12" s="291" t="s">
        <v>679</v>
      </c>
      <c r="AM12" s="291" t="s">
        <v>679</v>
      </c>
    </row>
    <row r="13" spans="1:39" ht="12.75" customHeight="1">
      <c r="A13" s="258" t="s">
        <v>319</v>
      </c>
      <c r="B13" s="270"/>
      <c r="C13" s="295">
        <v>5696</v>
      </c>
      <c r="D13" s="295">
        <v>2520</v>
      </c>
      <c r="E13" s="930">
        <v>3176</v>
      </c>
      <c r="F13" s="295">
        <v>5229</v>
      </c>
      <c r="G13" s="295">
        <v>2284</v>
      </c>
      <c r="H13" s="452">
        <v>2945</v>
      </c>
      <c r="I13" s="295">
        <v>12</v>
      </c>
      <c r="J13" s="295">
        <v>1</v>
      </c>
      <c r="K13" s="452">
        <v>11</v>
      </c>
      <c r="L13" s="295">
        <v>88</v>
      </c>
      <c r="M13" s="295">
        <v>37</v>
      </c>
      <c r="N13" s="295">
        <v>51</v>
      </c>
      <c r="O13" s="258" t="s">
        <v>319</v>
      </c>
      <c r="P13" s="270"/>
      <c r="Q13" s="472">
        <v>1043</v>
      </c>
      <c r="R13" s="295">
        <v>435</v>
      </c>
      <c r="S13" s="452">
        <v>608</v>
      </c>
      <c r="T13" s="295">
        <v>773</v>
      </c>
      <c r="U13" s="295">
        <v>93</v>
      </c>
      <c r="V13" s="452">
        <v>680</v>
      </c>
      <c r="W13" s="295">
        <v>2022</v>
      </c>
      <c r="X13" s="295">
        <v>1112</v>
      </c>
      <c r="Y13" s="452">
        <v>910</v>
      </c>
      <c r="Z13" s="295">
        <v>210</v>
      </c>
      <c r="AA13" s="295">
        <v>146</v>
      </c>
      <c r="AB13" s="295">
        <v>64</v>
      </c>
      <c r="AC13" s="258" t="s">
        <v>319</v>
      </c>
      <c r="AD13" s="270"/>
      <c r="AE13" s="295">
        <v>1081</v>
      </c>
      <c r="AF13" s="295">
        <v>460</v>
      </c>
      <c r="AG13" s="930">
        <v>621</v>
      </c>
      <c r="AH13" s="295">
        <v>467</v>
      </c>
      <c r="AI13" s="295">
        <v>236</v>
      </c>
      <c r="AJ13" s="930">
        <v>231</v>
      </c>
      <c r="AK13" s="295" t="s">
        <v>679</v>
      </c>
      <c r="AL13" s="295" t="s">
        <v>679</v>
      </c>
      <c r="AM13" s="295" t="s">
        <v>679</v>
      </c>
    </row>
    <row r="14" spans="1:39" ht="12.75" customHeight="1">
      <c r="A14" s="258" t="s">
        <v>320</v>
      </c>
      <c r="B14" s="270"/>
      <c r="C14" s="295">
        <v>1590</v>
      </c>
      <c r="D14" s="295">
        <v>712</v>
      </c>
      <c r="E14" s="930">
        <v>878</v>
      </c>
      <c r="F14" s="295">
        <v>1448</v>
      </c>
      <c r="G14" s="295">
        <v>642</v>
      </c>
      <c r="H14" s="452">
        <v>806</v>
      </c>
      <c r="I14" s="295">
        <v>1</v>
      </c>
      <c r="J14" s="295" t="s">
        <v>679</v>
      </c>
      <c r="K14" s="452">
        <v>1</v>
      </c>
      <c r="L14" s="295">
        <v>16</v>
      </c>
      <c r="M14" s="295">
        <v>9</v>
      </c>
      <c r="N14" s="295">
        <v>7</v>
      </c>
      <c r="O14" s="258" t="s">
        <v>320</v>
      </c>
      <c r="P14" s="270"/>
      <c r="Q14" s="472">
        <v>162</v>
      </c>
      <c r="R14" s="295">
        <v>61</v>
      </c>
      <c r="S14" s="452">
        <v>101</v>
      </c>
      <c r="T14" s="295">
        <v>160</v>
      </c>
      <c r="U14" s="295">
        <v>14</v>
      </c>
      <c r="V14" s="452">
        <v>146</v>
      </c>
      <c r="W14" s="295">
        <v>674</v>
      </c>
      <c r="X14" s="295">
        <v>342</v>
      </c>
      <c r="Y14" s="452">
        <v>332</v>
      </c>
      <c r="Z14" s="295">
        <v>122</v>
      </c>
      <c r="AA14" s="295">
        <v>83</v>
      </c>
      <c r="AB14" s="295">
        <v>39</v>
      </c>
      <c r="AC14" s="258" t="s">
        <v>320</v>
      </c>
      <c r="AD14" s="270"/>
      <c r="AE14" s="295">
        <v>313</v>
      </c>
      <c r="AF14" s="295">
        <v>133</v>
      </c>
      <c r="AG14" s="930">
        <v>180</v>
      </c>
      <c r="AH14" s="295">
        <v>142</v>
      </c>
      <c r="AI14" s="295">
        <v>70</v>
      </c>
      <c r="AJ14" s="930">
        <v>72</v>
      </c>
      <c r="AK14" s="295" t="s">
        <v>679</v>
      </c>
      <c r="AL14" s="295" t="s">
        <v>679</v>
      </c>
      <c r="AM14" s="295" t="s">
        <v>679</v>
      </c>
    </row>
    <row r="15" spans="1:39" ht="12.75" customHeight="1">
      <c r="A15" s="258" t="s">
        <v>321</v>
      </c>
      <c r="B15" s="270"/>
      <c r="C15" s="295">
        <v>1154</v>
      </c>
      <c r="D15" s="295">
        <v>509</v>
      </c>
      <c r="E15" s="930">
        <v>645</v>
      </c>
      <c r="F15" s="295">
        <v>1055</v>
      </c>
      <c r="G15" s="295">
        <v>465</v>
      </c>
      <c r="H15" s="452">
        <v>590</v>
      </c>
      <c r="I15" s="295">
        <v>1</v>
      </c>
      <c r="J15" s="295" t="s">
        <v>679</v>
      </c>
      <c r="K15" s="452">
        <v>1</v>
      </c>
      <c r="L15" s="295">
        <v>15</v>
      </c>
      <c r="M15" s="295">
        <v>6</v>
      </c>
      <c r="N15" s="295">
        <v>9</v>
      </c>
      <c r="O15" s="258" t="s">
        <v>321</v>
      </c>
      <c r="P15" s="270"/>
      <c r="Q15" s="472">
        <v>153</v>
      </c>
      <c r="R15" s="295">
        <v>57</v>
      </c>
      <c r="S15" s="452">
        <v>96</v>
      </c>
      <c r="T15" s="295">
        <v>140</v>
      </c>
      <c r="U15" s="295">
        <v>16</v>
      </c>
      <c r="V15" s="452">
        <v>124</v>
      </c>
      <c r="W15" s="295">
        <v>454</v>
      </c>
      <c r="X15" s="295">
        <v>231</v>
      </c>
      <c r="Y15" s="452">
        <v>223</v>
      </c>
      <c r="Z15" s="295">
        <v>85</v>
      </c>
      <c r="AA15" s="295">
        <v>58</v>
      </c>
      <c r="AB15" s="295">
        <v>27</v>
      </c>
      <c r="AC15" s="258" t="s">
        <v>321</v>
      </c>
      <c r="AD15" s="270"/>
      <c r="AE15" s="295">
        <v>207</v>
      </c>
      <c r="AF15" s="295">
        <v>97</v>
      </c>
      <c r="AG15" s="930">
        <v>110</v>
      </c>
      <c r="AH15" s="295">
        <v>99</v>
      </c>
      <c r="AI15" s="295">
        <v>44</v>
      </c>
      <c r="AJ15" s="930">
        <v>55</v>
      </c>
      <c r="AK15" s="295" t="s">
        <v>679</v>
      </c>
      <c r="AL15" s="295" t="s">
        <v>679</v>
      </c>
      <c r="AM15" s="295" t="s">
        <v>679</v>
      </c>
    </row>
    <row r="16" spans="1:39" ht="12.75" customHeight="1">
      <c r="A16" s="258" t="s">
        <v>322</v>
      </c>
      <c r="B16" s="270"/>
      <c r="C16" s="295">
        <v>2759</v>
      </c>
      <c r="D16" s="295">
        <v>1203</v>
      </c>
      <c r="E16" s="930">
        <v>1556</v>
      </c>
      <c r="F16" s="295">
        <v>2482</v>
      </c>
      <c r="G16" s="295">
        <v>1074</v>
      </c>
      <c r="H16" s="452">
        <v>1408</v>
      </c>
      <c r="I16" s="295">
        <v>2</v>
      </c>
      <c r="J16" s="295" t="s">
        <v>679</v>
      </c>
      <c r="K16" s="452">
        <v>2</v>
      </c>
      <c r="L16" s="295">
        <v>35</v>
      </c>
      <c r="M16" s="295">
        <v>14</v>
      </c>
      <c r="N16" s="295">
        <v>21</v>
      </c>
      <c r="O16" s="258" t="s">
        <v>322</v>
      </c>
      <c r="P16" s="270"/>
      <c r="Q16" s="472">
        <v>340</v>
      </c>
      <c r="R16" s="295">
        <v>119</v>
      </c>
      <c r="S16" s="452">
        <v>221</v>
      </c>
      <c r="T16" s="295">
        <v>329</v>
      </c>
      <c r="U16" s="295">
        <v>33</v>
      </c>
      <c r="V16" s="452">
        <v>296</v>
      </c>
      <c r="W16" s="295">
        <v>1128</v>
      </c>
      <c r="X16" s="295">
        <v>581</v>
      </c>
      <c r="Y16" s="452">
        <v>547</v>
      </c>
      <c r="Z16" s="295">
        <v>164</v>
      </c>
      <c r="AA16" s="295">
        <v>119</v>
      </c>
      <c r="AB16" s="295">
        <v>45</v>
      </c>
      <c r="AC16" s="258" t="s">
        <v>322</v>
      </c>
      <c r="AD16" s="270"/>
      <c r="AE16" s="295">
        <v>484</v>
      </c>
      <c r="AF16" s="295">
        <v>208</v>
      </c>
      <c r="AG16" s="930">
        <v>276</v>
      </c>
      <c r="AH16" s="295">
        <v>277</v>
      </c>
      <c r="AI16" s="295">
        <v>129</v>
      </c>
      <c r="AJ16" s="930">
        <v>148</v>
      </c>
      <c r="AK16" s="295" t="s">
        <v>679</v>
      </c>
      <c r="AL16" s="295" t="s">
        <v>679</v>
      </c>
      <c r="AM16" s="295" t="s">
        <v>679</v>
      </c>
    </row>
    <row r="17" spans="1:39" ht="12.75" customHeight="1">
      <c r="A17" s="258" t="s">
        <v>323</v>
      </c>
      <c r="B17" s="270"/>
      <c r="C17" s="295">
        <v>1977</v>
      </c>
      <c r="D17" s="295">
        <v>841</v>
      </c>
      <c r="E17" s="930">
        <v>1136</v>
      </c>
      <c r="F17" s="295">
        <v>1832</v>
      </c>
      <c r="G17" s="295">
        <v>770</v>
      </c>
      <c r="H17" s="452">
        <v>1062</v>
      </c>
      <c r="I17" s="295">
        <v>1</v>
      </c>
      <c r="J17" s="295" t="s">
        <v>679</v>
      </c>
      <c r="K17" s="452">
        <v>1</v>
      </c>
      <c r="L17" s="295">
        <v>24</v>
      </c>
      <c r="M17" s="295">
        <v>13</v>
      </c>
      <c r="N17" s="295">
        <v>11</v>
      </c>
      <c r="O17" s="258" t="s">
        <v>323</v>
      </c>
      <c r="P17" s="270"/>
      <c r="Q17" s="472">
        <v>297</v>
      </c>
      <c r="R17" s="295">
        <v>104</v>
      </c>
      <c r="S17" s="452">
        <v>193</v>
      </c>
      <c r="T17" s="295">
        <v>257</v>
      </c>
      <c r="U17" s="295">
        <v>31</v>
      </c>
      <c r="V17" s="452">
        <v>226</v>
      </c>
      <c r="W17" s="295">
        <v>756</v>
      </c>
      <c r="X17" s="295">
        <v>393</v>
      </c>
      <c r="Y17" s="452">
        <v>363</v>
      </c>
      <c r="Z17" s="295">
        <v>105</v>
      </c>
      <c r="AA17" s="295">
        <v>64</v>
      </c>
      <c r="AB17" s="295">
        <v>41</v>
      </c>
      <c r="AC17" s="258" t="s">
        <v>323</v>
      </c>
      <c r="AD17" s="270"/>
      <c r="AE17" s="295">
        <v>392</v>
      </c>
      <c r="AF17" s="295">
        <v>165</v>
      </c>
      <c r="AG17" s="930">
        <v>227</v>
      </c>
      <c r="AH17" s="295">
        <v>145</v>
      </c>
      <c r="AI17" s="295">
        <v>71</v>
      </c>
      <c r="AJ17" s="930">
        <v>74</v>
      </c>
      <c r="AK17" s="295" t="s">
        <v>679</v>
      </c>
      <c r="AL17" s="295" t="s">
        <v>679</v>
      </c>
      <c r="AM17" s="295" t="s">
        <v>679</v>
      </c>
    </row>
    <row r="18" spans="1:39" ht="12.75" customHeight="1">
      <c r="A18" s="265" t="s">
        <v>324</v>
      </c>
      <c r="B18" s="266"/>
      <c r="C18" s="303">
        <v>1721</v>
      </c>
      <c r="D18" s="303">
        <v>753</v>
      </c>
      <c r="E18" s="933">
        <v>968</v>
      </c>
      <c r="F18" s="303">
        <v>1597</v>
      </c>
      <c r="G18" s="303">
        <v>695</v>
      </c>
      <c r="H18" s="450">
        <v>902</v>
      </c>
      <c r="I18" s="303">
        <v>2</v>
      </c>
      <c r="J18" s="303">
        <v>1</v>
      </c>
      <c r="K18" s="450">
        <v>1</v>
      </c>
      <c r="L18" s="303">
        <v>21</v>
      </c>
      <c r="M18" s="303">
        <v>12</v>
      </c>
      <c r="N18" s="303">
        <v>9</v>
      </c>
      <c r="O18" s="265" t="s">
        <v>324</v>
      </c>
      <c r="P18" s="266"/>
      <c r="Q18" s="485">
        <v>228</v>
      </c>
      <c r="R18" s="303">
        <v>78</v>
      </c>
      <c r="S18" s="450">
        <v>150</v>
      </c>
      <c r="T18" s="303">
        <v>200</v>
      </c>
      <c r="U18" s="303">
        <v>18</v>
      </c>
      <c r="V18" s="450">
        <v>182</v>
      </c>
      <c r="W18" s="303">
        <v>650</v>
      </c>
      <c r="X18" s="303">
        <v>333</v>
      </c>
      <c r="Y18" s="450">
        <v>317</v>
      </c>
      <c r="Z18" s="303">
        <v>129</v>
      </c>
      <c r="AA18" s="303">
        <v>99</v>
      </c>
      <c r="AB18" s="303">
        <v>30</v>
      </c>
      <c r="AC18" s="265" t="s">
        <v>324</v>
      </c>
      <c r="AD18" s="266"/>
      <c r="AE18" s="303">
        <v>367</v>
      </c>
      <c r="AF18" s="303">
        <v>154</v>
      </c>
      <c r="AG18" s="933">
        <v>213</v>
      </c>
      <c r="AH18" s="303">
        <v>121</v>
      </c>
      <c r="AI18" s="303">
        <v>56</v>
      </c>
      <c r="AJ18" s="933">
        <v>65</v>
      </c>
      <c r="AK18" s="303">
        <v>3</v>
      </c>
      <c r="AL18" s="303">
        <v>2</v>
      </c>
      <c r="AM18" s="303">
        <v>1</v>
      </c>
    </row>
    <row r="19" spans="1:39" ht="12.75" customHeight="1">
      <c r="A19" s="258" t="s">
        <v>325</v>
      </c>
      <c r="B19" s="270"/>
      <c r="C19" s="295">
        <v>1067</v>
      </c>
      <c r="D19" s="295">
        <v>449</v>
      </c>
      <c r="E19" s="930">
        <v>618</v>
      </c>
      <c r="F19" s="295">
        <v>989</v>
      </c>
      <c r="G19" s="295">
        <v>416</v>
      </c>
      <c r="H19" s="452">
        <v>573</v>
      </c>
      <c r="I19" s="295" t="s">
        <v>679</v>
      </c>
      <c r="J19" s="295" t="s">
        <v>679</v>
      </c>
      <c r="K19" s="452" t="s">
        <v>679</v>
      </c>
      <c r="L19" s="295">
        <v>13</v>
      </c>
      <c r="M19" s="295">
        <v>9</v>
      </c>
      <c r="N19" s="295">
        <v>4</v>
      </c>
      <c r="O19" s="258" t="s">
        <v>325</v>
      </c>
      <c r="P19" s="270"/>
      <c r="Q19" s="472">
        <v>167</v>
      </c>
      <c r="R19" s="295">
        <v>55</v>
      </c>
      <c r="S19" s="452">
        <v>112</v>
      </c>
      <c r="T19" s="295">
        <v>114</v>
      </c>
      <c r="U19" s="295">
        <v>11</v>
      </c>
      <c r="V19" s="452">
        <v>103</v>
      </c>
      <c r="W19" s="295">
        <v>415</v>
      </c>
      <c r="X19" s="295">
        <v>201</v>
      </c>
      <c r="Y19" s="452">
        <v>214</v>
      </c>
      <c r="Z19" s="295">
        <v>60</v>
      </c>
      <c r="AA19" s="295">
        <v>41</v>
      </c>
      <c r="AB19" s="295">
        <v>19</v>
      </c>
      <c r="AC19" s="258" t="s">
        <v>325</v>
      </c>
      <c r="AD19" s="270"/>
      <c r="AE19" s="295">
        <v>220</v>
      </c>
      <c r="AF19" s="295">
        <v>99</v>
      </c>
      <c r="AG19" s="930">
        <v>121</v>
      </c>
      <c r="AH19" s="295">
        <v>78</v>
      </c>
      <c r="AI19" s="295">
        <v>33</v>
      </c>
      <c r="AJ19" s="930">
        <v>45</v>
      </c>
      <c r="AK19" s="295" t="s">
        <v>679</v>
      </c>
      <c r="AL19" s="295" t="s">
        <v>679</v>
      </c>
      <c r="AM19" s="295" t="s">
        <v>679</v>
      </c>
    </row>
    <row r="20" spans="1:39" ht="12.75" customHeight="1">
      <c r="A20" s="258" t="s">
        <v>326</v>
      </c>
      <c r="B20" s="270"/>
      <c r="C20" s="295">
        <v>1748</v>
      </c>
      <c r="D20" s="295">
        <v>781</v>
      </c>
      <c r="E20" s="930">
        <v>967</v>
      </c>
      <c r="F20" s="295">
        <v>1579</v>
      </c>
      <c r="G20" s="295">
        <v>695</v>
      </c>
      <c r="H20" s="452">
        <v>884</v>
      </c>
      <c r="I20" s="295" t="s">
        <v>679</v>
      </c>
      <c r="J20" s="295" t="s">
        <v>679</v>
      </c>
      <c r="K20" s="452" t="s">
        <v>679</v>
      </c>
      <c r="L20" s="295">
        <v>16</v>
      </c>
      <c r="M20" s="295">
        <v>7</v>
      </c>
      <c r="N20" s="295">
        <v>9</v>
      </c>
      <c r="O20" s="258" t="s">
        <v>326</v>
      </c>
      <c r="P20" s="270"/>
      <c r="Q20" s="472">
        <v>217</v>
      </c>
      <c r="R20" s="295">
        <v>80</v>
      </c>
      <c r="S20" s="452">
        <v>137</v>
      </c>
      <c r="T20" s="295">
        <v>237</v>
      </c>
      <c r="U20" s="295">
        <v>24</v>
      </c>
      <c r="V20" s="452">
        <v>213</v>
      </c>
      <c r="W20" s="295">
        <v>685</v>
      </c>
      <c r="X20" s="295">
        <v>364</v>
      </c>
      <c r="Y20" s="452">
        <v>321</v>
      </c>
      <c r="Z20" s="295">
        <v>118</v>
      </c>
      <c r="AA20" s="295">
        <v>85</v>
      </c>
      <c r="AB20" s="295">
        <v>33</v>
      </c>
      <c r="AC20" s="258" t="s">
        <v>326</v>
      </c>
      <c r="AD20" s="270"/>
      <c r="AE20" s="295">
        <v>306</v>
      </c>
      <c r="AF20" s="295">
        <v>135</v>
      </c>
      <c r="AG20" s="930">
        <v>171</v>
      </c>
      <c r="AH20" s="295">
        <v>169</v>
      </c>
      <c r="AI20" s="295">
        <v>86</v>
      </c>
      <c r="AJ20" s="930">
        <v>83</v>
      </c>
      <c r="AK20" s="295" t="s">
        <v>679</v>
      </c>
      <c r="AL20" s="295" t="s">
        <v>679</v>
      </c>
      <c r="AM20" s="295" t="s">
        <v>679</v>
      </c>
    </row>
    <row r="21" spans="1:39" ht="12.75" customHeight="1">
      <c r="A21" s="258" t="s">
        <v>327</v>
      </c>
      <c r="B21" s="270"/>
      <c r="C21" s="295">
        <v>3963</v>
      </c>
      <c r="D21" s="295">
        <v>1742</v>
      </c>
      <c r="E21" s="930">
        <v>2221</v>
      </c>
      <c r="F21" s="295">
        <v>3655</v>
      </c>
      <c r="G21" s="295">
        <v>1591</v>
      </c>
      <c r="H21" s="452">
        <v>2064</v>
      </c>
      <c r="I21" s="295">
        <v>3</v>
      </c>
      <c r="J21" s="295">
        <v>1</v>
      </c>
      <c r="K21" s="452">
        <v>2</v>
      </c>
      <c r="L21" s="295">
        <v>49</v>
      </c>
      <c r="M21" s="295">
        <v>16</v>
      </c>
      <c r="N21" s="295">
        <v>33</v>
      </c>
      <c r="O21" s="258" t="s">
        <v>327</v>
      </c>
      <c r="P21" s="270"/>
      <c r="Q21" s="472">
        <v>522</v>
      </c>
      <c r="R21" s="295">
        <v>164</v>
      </c>
      <c r="S21" s="452">
        <v>358</v>
      </c>
      <c r="T21" s="295">
        <v>510</v>
      </c>
      <c r="U21" s="295">
        <v>47</v>
      </c>
      <c r="V21" s="452">
        <v>463</v>
      </c>
      <c r="W21" s="295">
        <v>1656</v>
      </c>
      <c r="X21" s="295">
        <v>894</v>
      </c>
      <c r="Y21" s="452">
        <v>762</v>
      </c>
      <c r="Z21" s="295">
        <v>228</v>
      </c>
      <c r="AA21" s="295">
        <v>169</v>
      </c>
      <c r="AB21" s="295">
        <v>59</v>
      </c>
      <c r="AC21" s="258" t="s">
        <v>327</v>
      </c>
      <c r="AD21" s="270"/>
      <c r="AE21" s="295">
        <v>687</v>
      </c>
      <c r="AF21" s="295">
        <v>300</v>
      </c>
      <c r="AG21" s="930">
        <v>387</v>
      </c>
      <c r="AH21" s="295">
        <v>306</v>
      </c>
      <c r="AI21" s="295">
        <v>150</v>
      </c>
      <c r="AJ21" s="930">
        <v>156</v>
      </c>
      <c r="AK21" s="295">
        <v>2</v>
      </c>
      <c r="AL21" s="295">
        <v>1</v>
      </c>
      <c r="AM21" s="295">
        <v>1</v>
      </c>
    </row>
    <row r="22" spans="1:39" ht="12.75" customHeight="1">
      <c r="A22" s="273" t="s">
        <v>328</v>
      </c>
      <c r="B22" s="274"/>
      <c r="C22" s="291">
        <v>1254</v>
      </c>
      <c r="D22" s="291">
        <v>530</v>
      </c>
      <c r="E22" s="934">
        <v>724</v>
      </c>
      <c r="F22" s="291">
        <v>1170</v>
      </c>
      <c r="G22" s="291">
        <v>487</v>
      </c>
      <c r="H22" s="344">
        <v>683</v>
      </c>
      <c r="I22" s="291" t="s">
        <v>679</v>
      </c>
      <c r="J22" s="291" t="s">
        <v>679</v>
      </c>
      <c r="K22" s="344" t="s">
        <v>679</v>
      </c>
      <c r="L22" s="291">
        <v>12</v>
      </c>
      <c r="M22" s="291">
        <v>2</v>
      </c>
      <c r="N22" s="291">
        <v>10</v>
      </c>
      <c r="O22" s="273" t="s">
        <v>328</v>
      </c>
      <c r="P22" s="274"/>
      <c r="Q22" s="347">
        <v>171</v>
      </c>
      <c r="R22" s="291">
        <v>54</v>
      </c>
      <c r="S22" s="344">
        <v>117</v>
      </c>
      <c r="T22" s="291">
        <v>149</v>
      </c>
      <c r="U22" s="291">
        <v>16</v>
      </c>
      <c r="V22" s="344">
        <v>133</v>
      </c>
      <c r="W22" s="291">
        <v>532</v>
      </c>
      <c r="X22" s="291">
        <v>268</v>
      </c>
      <c r="Y22" s="344">
        <v>264</v>
      </c>
      <c r="Z22" s="291">
        <v>92</v>
      </c>
      <c r="AA22" s="291">
        <v>59</v>
      </c>
      <c r="AB22" s="291">
        <v>33</v>
      </c>
      <c r="AC22" s="273" t="s">
        <v>328</v>
      </c>
      <c r="AD22" s="274"/>
      <c r="AE22" s="291">
        <v>214</v>
      </c>
      <c r="AF22" s="291">
        <v>88</v>
      </c>
      <c r="AG22" s="934">
        <v>126</v>
      </c>
      <c r="AH22" s="291">
        <v>84</v>
      </c>
      <c r="AI22" s="291">
        <v>43</v>
      </c>
      <c r="AJ22" s="934">
        <v>41</v>
      </c>
      <c r="AK22" s="291" t="s">
        <v>679</v>
      </c>
      <c r="AL22" s="291" t="s">
        <v>679</v>
      </c>
      <c r="AM22" s="291" t="s">
        <v>679</v>
      </c>
    </row>
    <row r="23" spans="1:39" ht="12.75" customHeight="1">
      <c r="A23" s="258" t="s">
        <v>329</v>
      </c>
      <c r="B23" s="270"/>
      <c r="C23" s="295">
        <v>1978</v>
      </c>
      <c r="D23" s="295">
        <v>840</v>
      </c>
      <c r="E23" s="930">
        <v>1138</v>
      </c>
      <c r="F23" s="295">
        <v>1843</v>
      </c>
      <c r="G23" s="295">
        <v>776</v>
      </c>
      <c r="H23" s="452">
        <v>1067</v>
      </c>
      <c r="I23" s="295">
        <v>1</v>
      </c>
      <c r="J23" s="295">
        <v>1</v>
      </c>
      <c r="K23" s="452" t="s">
        <v>679</v>
      </c>
      <c r="L23" s="295">
        <v>45</v>
      </c>
      <c r="M23" s="295">
        <v>20</v>
      </c>
      <c r="N23" s="295">
        <v>25</v>
      </c>
      <c r="O23" s="258" t="s">
        <v>329</v>
      </c>
      <c r="P23" s="270"/>
      <c r="Q23" s="472">
        <v>311</v>
      </c>
      <c r="R23" s="295">
        <v>108</v>
      </c>
      <c r="S23" s="452">
        <v>203</v>
      </c>
      <c r="T23" s="295">
        <v>267</v>
      </c>
      <c r="U23" s="295">
        <v>35</v>
      </c>
      <c r="V23" s="452">
        <v>232</v>
      </c>
      <c r="W23" s="295">
        <v>747</v>
      </c>
      <c r="X23" s="295">
        <v>385</v>
      </c>
      <c r="Y23" s="452">
        <v>362</v>
      </c>
      <c r="Z23" s="295">
        <v>103</v>
      </c>
      <c r="AA23" s="295">
        <v>65</v>
      </c>
      <c r="AB23" s="295">
        <v>38</v>
      </c>
      <c r="AC23" s="258" t="s">
        <v>329</v>
      </c>
      <c r="AD23" s="270"/>
      <c r="AE23" s="295">
        <v>369</v>
      </c>
      <c r="AF23" s="295">
        <v>162</v>
      </c>
      <c r="AG23" s="930">
        <v>207</v>
      </c>
      <c r="AH23" s="295">
        <v>135</v>
      </c>
      <c r="AI23" s="295">
        <v>64</v>
      </c>
      <c r="AJ23" s="930">
        <v>71</v>
      </c>
      <c r="AK23" s="295" t="s">
        <v>679</v>
      </c>
      <c r="AL23" s="295" t="s">
        <v>679</v>
      </c>
      <c r="AM23" s="295" t="s">
        <v>679</v>
      </c>
    </row>
    <row r="24" spans="1:39" ht="12.75" customHeight="1">
      <c r="A24" s="258" t="s">
        <v>330</v>
      </c>
      <c r="B24" s="270"/>
      <c r="C24" s="295">
        <v>704</v>
      </c>
      <c r="D24" s="295">
        <v>299</v>
      </c>
      <c r="E24" s="930">
        <v>405</v>
      </c>
      <c r="F24" s="295">
        <v>663</v>
      </c>
      <c r="G24" s="295">
        <v>279</v>
      </c>
      <c r="H24" s="452">
        <v>384</v>
      </c>
      <c r="I24" s="295">
        <v>1</v>
      </c>
      <c r="J24" s="295" t="s">
        <v>679</v>
      </c>
      <c r="K24" s="452">
        <v>1</v>
      </c>
      <c r="L24" s="295">
        <v>9</v>
      </c>
      <c r="M24" s="295">
        <v>1</v>
      </c>
      <c r="N24" s="295">
        <v>8</v>
      </c>
      <c r="O24" s="258" t="s">
        <v>330</v>
      </c>
      <c r="P24" s="270"/>
      <c r="Q24" s="472">
        <v>88</v>
      </c>
      <c r="R24" s="295">
        <v>24</v>
      </c>
      <c r="S24" s="452">
        <v>64</v>
      </c>
      <c r="T24" s="295">
        <v>82</v>
      </c>
      <c r="U24" s="295">
        <v>8</v>
      </c>
      <c r="V24" s="452">
        <v>74</v>
      </c>
      <c r="W24" s="295">
        <v>295</v>
      </c>
      <c r="X24" s="295">
        <v>150</v>
      </c>
      <c r="Y24" s="452">
        <v>145</v>
      </c>
      <c r="Z24" s="295">
        <v>63</v>
      </c>
      <c r="AA24" s="295">
        <v>45</v>
      </c>
      <c r="AB24" s="295">
        <v>18</v>
      </c>
      <c r="AC24" s="258" t="s">
        <v>330</v>
      </c>
      <c r="AD24" s="270"/>
      <c r="AE24" s="295">
        <v>125</v>
      </c>
      <c r="AF24" s="295">
        <v>51</v>
      </c>
      <c r="AG24" s="930">
        <v>74</v>
      </c>
      <c r="AH24" s="295">
        <v>41</v>
      </c>
      <c r="AI24" s="295">
        <v>20</v>
      </c>
      <c r="AJ24" s="930">
        <v>21</v>
      </c>
      <c r="AK24" s="295" t="s">
        <v>679</v>
      </c>
      <c r="AL24" s="295" t="s">
        <v>679</v>
      </c>
      <c r="AM24" s="295" t="s">
        <v>679</v>
      </c>
    </row>
    <row r="25" spans="1:39" ht="12.75" customHeight="1">
      <c r="A25" s="258" t="s">
        <v>331</v>
      </c>
      <c r="B25" s="270"/>
      <c r="C25" s="295">
        <v>988</v>
      </c>
      <c r="D25" s="295">
        <v>397</v>
      </c>
      <c r="E25" s="930">
        <v>591</v>
      </c>
      <c r="F25" s="295">
        <v>909</v>
      </c>
      <c r="G25" s="295">
        <v>359</v>
      </c>
      <c r="H25" s="452">
        <v>550</v>
      </c>
      <c r="I25" s="295">
        <v>1</v>
      </c>
      <c r="J25" s="295" t="s">
        <v>679</v>
      </c>
      <c r="K25" s="452">
        <v>1</v>
      </c>
      <c r="L25" s="295">
        <v>11</v>
      </c>
      <c r="M25" s="295">
        <v>4</v>
      </c>
      <c r="N25" s="295">
        <v>7</v>
      </c>
      <c r="O25" s="258" t="s">
        <v>331</v>
      </c>
      <c r="P25" s="270"/>
      <c r="Q25" s="472">
        <v>130</v>
      </c>
      <c r="R25" s="295">
        <v>35</v>
      </c>
      <c r="S25" s="452">
        <v>95</v>
      </c>
      <c r="T25" s="295">
        <v>107</v>
      </c>
      <c r="U25" s="295">
        <v>10</v>
      </c>
      <c r="V25" s="452">
        <v>97</v>
      </c>
      <c r="W25" s="295">
        <v>396</v>
      </c>
      <c r="X25" s="295">
        <v>188</v>
      </c>
      <c r="Y25" s="452">
        <v>208</v>
      </c>
      <c r="Z25" s="295">
        <v>81</v>
      </c>
      <c r="AA25" s="295">
        <v>51</v>
      </c>
      <c r="AB25" s="295">
        <v>30</v>
      </c>
      <c r="AC25" s="258" t="s">
        <v>331</v>
      </c>
      <c r="AD25" s="270"/>
      <c r="AE25" s="295">
        <v>183</v>
      </c>
      <c r="AF25" s="295">
        <v>71</v>
      </c>
      <c r="AG25" s="930">
        <v>112</v>
      </c>
      <c r="AH25" s="295">
        <v>79</v>
      </c>
      <c r="AI25" s="295">
        <v>38</v>
      </c>
      <c r="AJ25" s="930">
        <v>41</v>
      </c>
      <c r="AK25" s="295" t="s">
        <v>679</v>
      </c>
      <c r="AL25" s="295" t="s">
        <v>679</v>
      </c>
      <c r="AM25" s="295" t="s">
        <v>679</v>
      </c>
    </row>
    <row r="26" spans="1:39" ht="12.75" customHeight="1">
      <c r="A26" s="258" t="s">
        <v>332</v>
      </c>
      <c r="B26" s="270"/>
      <c r="C26" s="295">
        <v>579</v>
      </c>
      <c r="D26" s="295">
        <v>243</v>
      </c>
      <c r="E26" s="930">
        <v>336</v>
      </c>
      <c r="F26" s="295">
        <v>530</v>
      </c>
      <c r="G26" s="295">
        <v>216</v>
      </c>
      <c r="H26" s="452">
        <v>314</v>
      </c>
      <c r="I26" s="295" t="s">
        <v>679</v>
      </c>
      <c r="J26" s="295" t="s">
        <v>679</v>
      </c>
      <c r="K26" s="452" t="s">
        <v>679</v>
      </c>
      <c r="L26" s="295">
        <v>10</v>
      </c>
      <c r="M26" s="295">
        <v>2</v>
      </c>
      <c r="N26" s="295">
        <v>8</v>
      </c>
      <c r="O26" s="258" t="s">
        <v>332</v>
      </c>
      <c r="P26" s="270"/>
      <c r="Q26" s="472">
        <v>67</v>
      </c>
      <c r="R26" s="295">
        <v>25</v>
      </c>
      <c r="S26" s="452">
        <v>42</v>
      </c>
      <c r="T26" s="295">
        <v>75</v>
      </c>
      <c r="U26" s="295">
        <v>6</v>
      </c>
      <c r="V26" s="452">
        <v>69</v>
      </c>
      <c r="W26" s="295">
        <v>240</v>
      </c>
      <c r="X26" s="295">
        <v>122</v>
      </c>
      <c r="Y26" s="452">
        <v>118</v>
      </c>
      <c r="Z26" s="295">
        <v>39</v>
      </c>
      <c r="AA26" s="295">
        <v>26</v>
      </c>
      <c r="AB26" s="295">
        <v>13</v>
      </c>
      <c r="AC26" s="258" t="s">
        <v>332</v>
      </c>
      <c r="AD26" s="270"/>
      <c r="AE26" s="295">
        <v>99</v>
      </c>
      <c r="AF26" s="295">
        <v>35</v>
      </c>
      <c r="AG26" s="930">
        <v>64</v>
      </c>
      <c r="AH26" s="295">
        <v>49</v>
      </c>
      <c r="AI26" s="295">
        <v>27</v>
      </c>
      <c r="AJ26" s="930">
        <v>22</v>
      </c>
      <c r="AK26" s="295" t="s">
        <v>679</v>
      </c>
      <c r="AL26" s="295" t="s">
        <v>679</v>
      </c>
      <c r="AM26" s="295" t="s">
        <v>679</v>
      </c>
    </row>
    <row r="27" spans="1:39" ht="12.75" customHeight="1">
      <c r="A27" s="258" t="s">
        <v>333</v>
      </c>
      <c r="B27" s="270"/>
      <c r="C27" s="295">
        <v>502</v>
      </c>
      <c r="D27" s="295">
        <v>224</v>
      </c>
      <c r="E27" s="930">
        <v>278</v>
      </c>
      <c r="F27" s="295">
        <v>457</v>
      </c>
      <c r="G27" s="295">
        <v>201</v>
      </c>
      <c r="H27" s="452">
        <v>256</v>
      </c>
      <c r="I27" s="295">
        <v>1</v>
      </c>
      <c r="J27" s="295" t="s">
        <v>679</v>
      </c>
      <c r="K27" s="452">
        <v>1</v>
      </c>
      <c r="L27" s="295">
        <v>7</v>
      </c>
      <c r="M27" s="295">
        <v>2</v>
      </c>
      <c r="N27" s="295">
        <v>5</v>
      </c>
      <c r="O27" s="258" t="s">
        <v>333</v>
      </c>
      <c r="P27" s="270"/>
      <c r="Q27" s="472">
        <v>53</v>
      </c>
      <c r="R27" s="295">
        <v>19</v>
      </c>
      <c r="S27" s="452">
        <v>34</v>
      </c>
      <c r="T27" s="295">
        <v>70</v>
      </c>
      <c r="U27" s="295">
        <v>13</v>
      </c>
      <c r="V27" s="452">
        <v>57</v>
      </c>
      <c r="W27" s="295">
        <v>196</v>
      </c>
      <c r="X27" s="295">
        <v>100</v>
      </c>
      <c r="Y27" s="452">
        <v>96</v>
      </c>
      <c r="Z27" s="295">
        <v>40</v>
      </c>
      <c r="AA27" s="295">
        <v>25</v>
      </c>
      <c r="AB27" s="295">
        <v>15</v>
      </c>
      <c r="AC27" s="258" t="s">
        <v>333</v>
      </c>
      <c r="AD27" s="270"/>
      <c r="AE27" s="295">
        <v>90</v>
      </c>
      <c r="AF27" s="295">
        <v>42</v>
      </c>
      <c r="AG27" s="930">
        <v>48</v>
      </c>
      <c r="AH27" s="295">
        <v>45</v>
      </c>
      <c r="AI27" s="295">
        <v>23</v>
      </c>
      <c r="AJ27" s="930">
        <v>22</v>
      </c>
      <c r="AK27" s="295" t="s">
        <v>679</v>
      </c>
      <c r="AL27" s="295" t="s">
        <v>679</v>
      </c>
      <c r="AM27" s="295" t="s">
        <v>679</v>
      </c>
    </row>
    <row r="28" spans="1:39" ht="12.75" customHeight="1">
      <c r="A28" s="265" t="s">
        <v>334</v>
      </c>
      <c r="B28" s="266"/>
      <c r="C28" s="303">
        <v>818</v>
      </c>
      <c r="D28" s="303">
        <v>377</v>
      </c>
      <c r="E28" s="933">
        <v>441</v>
      </c>
      <c r="F28" s="303">
        <v>736</v>
      </c>
      <c r="G28" s="303">
        <v>333</v>
      </c>
      <c r="H28" s="450">
        <v>403</v>
      </c>
      <c r="I28" s="303" t="s">
        <v>679</v>
      </c>
      <c r="J28" s="303" t="s">
        <v>679</v>
      </c>
      <c r="K28" s="450" t="s">
        <v>679</v>
      </c>
      <c r="L28" s="303">
        <v>13</v>
      </c>
      <c r="M28" s="303">
        <v>8</v>
      </c>
      <c r="N28" s="303">
        <v>5</v>
      </c>
      <c r="O28" s="265" t="s">
        <v>334</v>
      </c>
      <c r="P28" s="266"/>
      <c r="Q28" s="485">
        <v>126</v>
      </c>
      <c r="R28" s="303">
        <v>46</v>
      </c>
      <c r="S28" s="450">
        <v>80</v>
      </c>
      <c r="T28" s="303">
        <v>106</v>
      </c>
      <c r="U28" s="303">
        <v>15</v>
      </c>
      <c r="V28" s="450">
        <v>91</v>
      </c>
      <c r="W28" s="303">
        <v>302</v>
      </c>
      <c r="X28" s="303">
        <v>163</v>
      </c>
      <c r="Y28" s="450">
        <v>139</v>
      </c>
      <c r="Z28" s="303">
        <v>54</v>
      </c>
      <c r="AA28" s="303">
        <v>43</v>
      </c>
      <c r="AB28" s="303">
        <v>11</v>
      </c>
      <c r="AC28" s="265" t="s">
        <v>334</v>
      </c>
      <c r="AD28" s="266"/>
      <c r="AE28" s="303">
        <v>135</v>
      </c>
      <c r="AF28" s="303">
        <v>58</v>
      </c>
      <c r="AG28" s="933">
        <v>77</v>
      </c>
      <c r="AH28" s="303">
        <v>82</v>
      </c>
      <c r="AI28" s="303">
        <v>44</v>
      </c>
      <c r="AJ28" s="933">
        <v>38</v>
      </c>
      <c r="AK28" s="303" t="s">
        <v>679</v>
      </c>
      <c r="AL28" s="303" t="s">
        <v>679</v>
      </c>
      <c r="AM28" s="303" t="s">
        <v>679</v>
      </c>
    </row>
    <row r="29" spans="1:39" ht="12.75" customHeight="1">
      <c r="A29" s="258" t="s">
        <v>335</v>
      </c>
      <c r="B29" s="270"/>
      <c r="C29" s="295">
        <v>2402</v>
      </c>
      <c r="D29" s="295">
        <v>1014</v>
      </c>
      <c r="E29" s="930">
        <v>1388</v>
      </c>
      <c r="F29" s="295">
        <v>2239</v>
      </c>
      <c r="G29" s="295">
        <v>940</v>
      </c>
      <c r="H29" s="452">
        <v>1299</v>
      </c>
      <c r="I29" s="295">
        <v>8</v>
      </c>
      <c r="J29" s="295" t="s">
        <v>679</v>
      </c>
      <c r="K29" s="452">
        <v>8</v>
      </c>
      <c r="L29" s="295">
        <v>57</v>
      </c>
      <c r="M29" s="295">
        <v>25</v>
      </c>
      <c r="N29" s="295">
        <v>32</v>
      </c>
      <c r="O29" s="258" t="s">
        <v>335</v>
      </c>
      <c r="P29" s="270"/>
      <c r="Q29" s="472">
        <v>444</v>
      </c>
      <c r="R29" s="295">
        <v>143</v>
      </c>
      <c r="S29" s="452">
        <v>301</v>
      </c>
      <c r="T29" s="295">
        <v>347</v>
      </c>
      <c r="U29" s="295">
        <v>50</v>
      </c>
      <c r="V29" s="452">
        <v>297</v>
      </c>
      <c r="W29" s="295">
        <v>863</v>
      </c>
      <c r="X29" s="295">
        <v>467</v>
      </c>
      <c r="Y29" s="452">
        <v>396</v>
      </c>
      <c r="Z29" s="295">
        <v>124</v>
      </c>
      <c r="AA29" s="295">
        <v>92</v>
      </c>
      <c r="AB29" s="295">
        <v>32</v>
      </c>
      <c r="AC29" s="258" t="s">
        <v>335</v>
      </c>
      <c r="AD29" s="270"/>
      <c r="AE29" s="295">
        <v>396</v>
      </c>
      <c r="AF29" s="295">
        <v>163</v>
      </c>
      <c r="AG29" s="930">
        <v>233</v>
      </c>
      <c r="AH29" s="295">
        <v>162</v>
      </c>
      <c r="AI29" s="295">
        <v>74</v>
      </c>
      <c r="AJ29" s="930">
        <v>88</v>
      </c>
      <c r="AK29" s="295">
        <v>1</v>
      </c>
      <c r="AL29" s="295" t="s">
        <v>679</v>
      </c>
      <c r="AM29" s="295">
        <v>1</v>
      </c>
    </row>
    <row r="30" spans="1:39" ht="12.75" customHeight="1">
      <c r="A30" s="258" t="s">
        <v>336</v>
      </c>
      <c r="B30" s="270"/>
      <c r="C30" s="295">
        <v>545</v>
      </c>
      <c r="D30" s="295">
        <v>227</v>
      </c>
      <c r="E30" s="930">
        <v>318</v>
      </c>
      <c r="F30" s="295">
        <v>501</v>
      </c>
      <c r="G30" s="295">
        <v>199</v>
      </c>
      <c r="H30" s="452">
        <v>302</v>
      </c>
      <c r="I30" s="295">
        <v>8</v>
      </c>
      <c r="J30" s="295">
        <v>3</v>
      </c>
      <c r="K30" s="452">
        <v>5</v>
      </c>
      <c r="L30" s="295">
        <v>51</v>
      </c>
      <c r="M30" s="295">
        <v>25</v>
      </c>
      <c r="N30" s="295">
        <v>26</v>
      </c>
      <c r="O30" s="258" t="s">
        <v>336</v>
      </c>
      <c r="P30" s="270"/>
      <c r="Q30" s="472">
        <v>138</v>
      </c>
      <c r="R30" s="295">
        <v>50</v>
      </c>
      <c r="S30" s="452">
        <v>88</v>
      </c>
      <c r="T30" s="295">
        <v>36</v>
      </c>
      <c r="U30" s="295">
        <v>5</v>
      </c>
      <c r="V30" s="452">
        <v>31</v>
      </c>
      <c r="W30" s="295">
        <v>100</v>
      </c>
      <c r="X30" s="295">
        <v>48</v>
      </c>
      <c r="Y30" s="452">
        <v>52</v>
      </c>
      <c r="Z30" s="295">
        <v>16</v>
      </c>
      <c r="AA30" s="295">
        <v>11</v>
      </c>
      <c r="AB30" s="295">
        <v>5</v>
      </c>
      <c r="AC30" s="258" t="s">
        <v>336</v>
      </c>
      <c r="AD30" s="270"/>
      <c r="AE30" s="295">
        <v>152</v>
      </c>
      <c r="AF30" s="295">
        <v>57</v>
      </c>
      <c r="AG30" s="930">
        <v>95</v>
      </c>
      <c r="AH30" s="295">
        <v>43</v>
      </c>
      <c r="AI30" s="295">
        <v>27</v>
      </c>
      <c r="AJ30" s="930">
        <v>16</v>
      </c>
      <c r="AK30" s="295">
        <v>1</v>
      </c>
      <c r="AL30" s="295">
        <v>1</v>
      </c>
      <c r="AM30" s="295" t="s">
        <v>679</v>
      </c>
    </row>
    <row r="31" spans="1:39" ht="12.75" customHeight="1">
      <c r="A31" s="258" t="s">
        <v>337</v>
      </c>
      <c r="B31" s="270"/>
      <c r="C31" s="295">
        <v>939</v>
      </c>
      <c r="D31" s="295">
        <v>391</v>
      </c>
      <c r="E31" s="930">
        <v>548</v>
      </c>
      <c r="F31" s="295">
        <v>891</v>
      </c>
      <c r="G31" s="295">
        <v>369</v>
      </c>
      <c r="H31" s="452">
        <v>522</v>
      </c>
      <c r="I31" s="295">
        <v>1</v>
      </c>
      <c r="J31" s="295">
        <v>1</v>
      </c>
      <c r="K31" s="452" t="s">
        <v>679</v>
      </c>
      <c r="L31" s="295">
        <v>11</v>
      </c>
      <c r="M31" s="295">
        <v>2</v>
      </c>
      <c r="N31" s="295">
        <v>9</v>
      </c>
      <c r="O31" s="258" t="s">
        <v>337</v>
      </c>
      <c r="P31" s="270"/>
      <c r="Q31" s="472">
        <v>144</v>
      </c>
      <c r="R31" s="295">
        <v>45</v>
      </c>
      <c r="S31" s="452">
        <v>99</v>
      </c>
      <c r="T31" s="295">
        <v>108</v>
      </c>
      <c r="U31" s="295">
        <v>15</v>
      </c>
      <c r="V31" s="452">
        <v>93</v>
      </c>
      <c r="W31" s="295">
        <v>346</v>
      </c>
      <c r="X31" s="295">
        <v>170</v>
      </c>
      <c r="Y31" s="452">
        <v>176</v>
      </c>
      <c r="Z31" s="295">
        <v>69</v>
      </c>
      <c r="AA31" s="295">
        <v>45</v>
      </c>
      <c r="AB31" s="295">
        <v>24</v>
      </c>
      <c r="AC31" s="258" t="s">
        <v>337</v>
      </c>
      <c r="AD31" s="270"/>
      <c r="AE31" s="295">
        <v>212</v>
      </c>
      <c r="AF31" s="295">
        <v>91</v>
      </c>
      <c r="AG31" s="930">
        <v>121</v>
      </c>
      <c r="AH31" s="295">
        <v>47</v>
      </c>
      <c r="AI31" s="295">
        <v>22</v>
      </c>
      <c r="AJ31" s="930">
        <v>25</v>
      </c>
      <c r="AK31" s="295">
        <v>1</v>
      </c>
      <c r="AL31" s="295" t="s">
        <v>679</v>
      </c>
      <c r="AM31" s="295">
        <v>1</v>
      </c>
    </row>
    <row r="32" spans="1:39" ht="12.75" customHeight="1">
      <c r="A32" s="273" t="s">
        <v>338</v>
      </c>
      <c r="B32" s="274"/>
      <c r="C32" s="291">
        <v>437</v>
      </c>
      <c r="D32" s="291">
        <v>179</v>
      </c>
      <c r="E32" s="934">
        <v>258</v>
      </c>
      <c r="F32" s="291">
        <v>396</v>
      </c>
      <c r="G32" s="291">
        <v>164</v>
      </c>
      <c r="H32" s="344">
        <v>232</v>
      </c>
      <c r="I32" s="291" t="s">
        <v>679</v>
      </c>
      <c r="J32" s="291" t="s">
        <v>679</v>
      </c>
      <c r="K32" s="344" t="s">
        <v>679</v>
      </c>
      <c r="L32" s="291">
        <v>7</v>
      </c>
      <c r="M32" s="291">
        <v>5</v>
      </c>
      <c r="N32" s="291">
        <v>2</v>
      </c>
      <c r="O32" s="273" t="s">
        <v>338</v>
      </c>
      <c r="P32" s="274"/>
      <c r="Q32" s="347">
        <v>72</v>
      </c>
      <c r="R32" s="291">
        <v>30</v>
      </c>
      <c r="S32" s="344">
        <v>42</v>
      </c>
      <c r="T32" s="291">
        <v>57</v>
      </c>
      <c r="U32" s="291">
        <v>4</v>
      </c>
      <c r="V32" s="344">
        <v>53</v>
      </c>
      <c r="W32" s="291">
        <v>168</v>
      </c>
      <c r="X32" s="291">
        <v>81</v>
      </c>
      <c r="Y32" s="344">
        <v>87</v>
      </c>
      <c r="Z32" s="291">
        <v>14</v>
      </c>
      <c r="AA32" s="291">
        <v>9</v>
      </c>
      <c r="AB32" s="291">
        <v>5</v>
      </c>
      <c r="AC32" s="273" t="s">
        <v>338</v>
      </c>
      <c r="AD32" s="274"/>
      <c r="AE32" s="291">
        <v>78</v>
      </c>
      <c r="AF32" s="291">
        <v>35</v>
      </c>
      <c r="AG32" s="934">
        <v>43</v>
      </c>
      <c r="AH32" s="291">
        <v>41</v>
      </c>
      <c r="AI32" s="291">
        <v>15</v>
      </c>
      <c r="AJ32" s="934">
        <v>26</v>
      </c>
      <c r="AK32" s="291" t="s">
        <v>679</v>
      </c>
      <c r="AL32" s="291" t="s">
        <v>679</v>
      </c>
      <c r="AM32" s="291" t="s">
        <v>679</v>
      </c>
    </row>
    <row r="33" spans="1:39" ht="12.75" customHeight="1">
      <c r="A33" s="258" t="s">
        <v>339</v>
      </c>
      <c r="B33" s="270"/>
      <c r="C33" s="295">
        <v>585</v>
      </c>
      <c r="D33" s="295">
        <v>259</v>
      </c>
      <c r="E33" s="930">
        <v>326</v>
      </c>
      <c r="F33" s="295">
        <v>535</v>
      </c>
      <c r="G33" s="295">
        <v>233</v>
      </c>
      <c r="H33" s="452">
        <v>302</v>
      </c>
      <c r="I33" s="295">
        <v>1</v>
      </c>
      <c r="J33" s="295" t="s">
        <v>679</v>
      </c>
      <c r="K33" s="452">
        <v>1</v>
      </c>
      <c r="L33" s="295">
        <v>12</v>
      </c>
      <c r="M33" s="295">
        <v>4</v>
      </c>
      <c r="N33" s="295">
        <v>8</v>
      </c>
      <c r="O33" s="258" t="s">
        <v>339</v>
      </c>
      <c r="P33" s="270"/>
      <c r="Q33" s="472">
        <v>108</v>
      </c>
      <c r="R33" s="295">
        <v>44</v>
      </c>
      <c r="S33" s="452">
        <v>64</v>
      </c>
      <c r="T33" s="295">
        <v>80</v>
      </c>
      <c r="U33" s="295">
        <v>8</v>
      </c>
      <c r="V33" s="452">
        <v>72</v>
      </c>
      <c r="W33" s="295">
        <v>187</v>
      </c>
      <c r="X33" s="295">
        <v>102</v>
      </c>
      <c r="Y33" s="452">
        <v>85</v>
      </c>
      <c r="Z33" s="295">
        <v>23</v>
      </c>
      <c r="AA33" s="295">
        <v>17</v>
      </c>
      <c r="AB33" s="295">
        <v>6</v>
      </c>
      <c r="AC33" s="258" t="s">
        <v>339</v>
      </c>
      <c r="AD33" s="270"/>
      <c r="AE33" s="295">
        <v>124</v>
      </c>
      <c r="AF33" s="295">
        <v>58</v>
      </c>
      <c r="AG33" s="930">
        <v>66</v>
      </c>
      <c r="AH33" s="295">
        <v>50</v>
      </c>
      <c r="AI33" s="295">
        <v>26</v>
      </c>
      <c r="AJ33" s="930">
        <v>24</v>
      </c>
      <c r="AK33" s="295" t="s">
        <v>679</v>
      </c>
      <c r="AL33" s="295" t="s">
        <v>679</v>
      </c>
      <c r="AM33" s="295" t="s">
        <v>679</v>
      </c>
    </row>
    <row r="34" spans="1:39" ht="12.75" customHeight="1">
      <c r="A34" s="258" t="s">
        <v>340</v>
      </c>
      <c r="B34" s="270"/>
      <c r="C34" s="295">
        <v>1662</v>
      </c>
      <c r="D34" s="295">
        <v>709</v>
      </c>
      <c r="E34" s="930">
        <v>953</v>
      </c>
      <c r="F34" s="295">
        <v>1560</v>
      </c>
      <c r="G34" s="295">
        <v>656</v>
      </c>
      <c r="H34" s="452">
        <v>904</v>
      </c>
      <c r="I34" s="295">
        <v>5</v>
      </c>
      <c r="J34" s="295">
        <v>2</v>
      </c>
      <c r="K34" s="452">
        <v>3</v>
      </c>
      <c r="L34" s="295">
        <v>61</v>
      </c>
      <c r="M34" s="295">
        <v>28</v>
      </c>
      <c r="N34" s="295">
        <v>33</v>
      </c>
      <c r="O34" s="258" t="s">
        <v>340</v>
      </c>
      <c r="P34" s="270"/>
      <c r="Q34" s="472">
        <v>372</v>
      </c>
      <c r="R34" s="295">
        <v>129</v>
      </c>
      <c r="S34" s="452">
        <v>243</v>
      </c>
      <c r="T34" s="295">
        <v>224</v>
      </c>
      <c r="U34" s="295">
        <v>26</v>
      </c>
      <c r="V34" s="452">
        <v>198</v>
      </c>
      <c r="W34" s="295">
        <v>549</v>
      </c>
      <c r="X34" s="295">
        <v>306</v>
      </c>
      <c r="Y34" s="452">
        <v>243</v>
      </c>
      <c r="Z34" s="295">
        <v>60</v>
      </c>
      <c r="AA34" s="295">
        <v>44</v>
      </c>
      <c r="AB34" s="295">
        <v>16</v>
      </c>
      <c r="AC34" s="258" t="s">
        <v>340</v>
      </c>
      <c r="AD34" s="270"/>
      <c r="AE34" s="295">
        <v>289</v>
      </c>
      <c r="AF34" s="295">
        <v>121</v>
      </c>
      <c r="AG34" s="930">
        <v>168</v>
      </c>
      <c r="AH34" s="295">
        <v>101</v>
      </c>
      <c r="AI34" s="295">
        <v>53</v>
      </c>
      <c r="AJ34" s="930">
        <v>48</v>
      </c>
      <c r="AK34" s="295">
        <v>1</v>
      </c>
      <c r="AL34" s="295" t="s">
        <v>679</v>
      </c>
      <c r="AM34" s="295">
        <v>1</v>
      </c>
    </row>
    <row r="35" spans="1:39" ht="12.75" customHeight="1">
      <c r="A35" s="258" t="s">
        <v>341</v>
      </c>
      <c r="B35" s="270"/>
      <c r="C35" s="295">
        <v>1420</v>
      </c>
      <c r="D35" s="295">
        <v>615</v>
      </c>
      <c r="E35" s="930">
        <v>805</v>
      </c>
      <c r="F35" s="295">
        <v>1318</v>
      </c>
      <c r="G35" s="295">
        <v>558</v>
      </c>
      <c r="H35" s="452">
        <v>760</v>
      </c>
      <c r="I35" s="295">
        <v>1</v>
      </c>
      <c r="J35" s="295">
        <v>1</v>
      </c>
      <c r="K35" s="452" t="s">
        <v>679</v>
      </c>
      <c r="L35" s="295">
        <v>31</v>
      </c>
      <c r="M35" s="295">
        <v>10</v>
      </c>
      <c r="N35" s="295">
        <v>21</v>
      </c>
      <c r="O35" s="258" t="s">
        <v>341</v>
      </c>
      <c r="P35" s="270"/>
      <c r="Q35" s="472">
        <v>217</v>
      </c>
      <c r="R35" s="295">
        <v>76</v>
      </c>
      <c r="S35" s="452">
        <v>141</v>
      </c>
      <c r="T35" s="295">
        <v>221</v>
      </c>
      <c r="U35" s="295">
        <v>34</v>
      </c>
      <c r="V35" s="452">
        <v>187</v>
      </c>
      <c r="W35" s="295">
        <v>542</v>
      </c>
      <c r="X35" s="295">
        <v>285</v>
      </c>
      <c r="Y35" s="452">
        <v>257</v>
      </c>
      <c r="Z35" s="295">
        <v>93</v>
      </c>
      <c r="AA35" s="295">
        <v>61</v>
      </c>
      <c r="AB35" s="295">
        <v>32</v>
      </c>
      <c r="AC35" s="258" t="s">
        <v>341</v>
      </c>
      <c r="AD35" s="270"/>
      <c r="AE35" s="295">
        <v>213</v>
      </c>
      <c r="AF35" s="295">
        <v>91</v>
      </c>
      <c r="AG35" s="930">
        <v>122</v>
      </c>
      <c r="AH35" s="295">
        <v>102</v>
      </c>
      <c r="AI35" s="295">
        <v>57</v>
      </c>
      <c r="AJ35" s="930">
        <v>45</v>
      </c>
      <c r="AK35" s="295" t="s">
        <v>679</v>
      </c>
      <c r="AL35" s="295" t="s">
        <v>679</v>
      </c>
      <c r="AM35" s="295" t="s">
        <v>679</v>
      </c>
    </row>
    <row r="36" spans="1:39" ht="12.75" customHeight="1">
      <c r="A36" s="258" t="s">
        <v>342</v>
      </c>
      <c r="B36" s="270"/>
      <c r="C36" s="295">
        <v>1010</v>
      </c>
      <c r="D36" s="295">
        <v>438</v>
      </c>
      <c r="E36" s="930">
        <v>572</v>
      </c>
      <c r="F36" s="295">
        <v>944</v>
      </c>
      <c r="G36" s="295">
        <v>412</v>
      </c>
      <c r="H36" s="452">
        <v>532</v>
      </c>
      <c r="I36" s="295">
        <v>2</v>
      </c>
      <c r="J36" s="295">
        <v>1</v>
      </c>
      <c r="K36" s="452">
        <v>1</v>
      </c>
      <c r="L36" s="295">
        <v>33</v>
      </c>
      <c r="M36" s="295">
        <v>13</v>
      </c>
      <c r="N36" s="295">
        <v>20</v>
      </c>
      <c r="O36" s="258" t="s">
        <v>342</v>
      </c>
      <c r="P36" s="270"/>
      <c r="Q36" s="472">
        <v>177</v>
      </c>
      <c r="R36" s="295">
        <v>70</v>
      </c>
      <c r="S36" s="452">
        <v>107</v>
      </c>
      <c r="T36" s="295">
        <v>160</v>
      </c>
      <c r="U36" s="295">
        <v>26</v>
      </c>
      <c r="V36" s="452">
        <v>134</v>
      </c>
      <c r="W36" s="295">
        <v>311</v>
      </c>
      <c r="X36" s="295">
        <v>173</v>
      </c>
      <c r="Y36" s="452">
        <v>138</v>
      </c>
      <c r="Z36" s="295">
        <v>54</v>
      </c>
      <c r="AA36" s="295">
        <v>36</v>
      </c>
      <c r="AB36" s="295">
        <v>18</v>
      </c>
      <c r="AC36" s="258" t="s">
        <v>342</v>
      </c>
      <c r="AD36" s="270"/>
      <c r="AE36" s="295">
        <v>207</v>
      </c>
      <c r="AF36" s="295">
        <v>93</v>
      </c>
      <c r="AG36" s="930">
        <v>114</v>
      </c>
      <c r="AH36" s="295">
        <v>66</v>
      </c>
      <c r="AI36" s="295">
        <v>26</v>
      </c>
      <c r="AJ36" s="930">
        <v>40</v>
      </c>
      <c r="AK36" s="295" t="s">
        <v>679</v>
      </c>
      <c r="AL36" s="295" t="s">
        <v>679</v>
      </c>
      <c r="AM36" s="295" t="s">
        <v>679</v>
      </c>
    </row>
    <row r="37" spans="1:39" ht="12.75" customHeight="1">
      <c r="A37" s="258" t="s">
        <v>343</v>
      </c>
      <c r="B37" s="270"/>
      <c r="C37" s="295">
        <v>762</v>
      </c>
      <c r="D37" s="295">
        <v>311</v>
      </c>
      <c r="E37" s="930">
        <v>451</v>
      </c>
      <c r="F37" s="295">
        <v>709</v>
      </c>
      <c r="G37" s="295">
        <v>290</v>
      </c>
      <c r="H37" s="452">
        <v>419</v>
      </c>
      <c r="I37" s="295" t="s">
        <v>679</v>
      </c>
      <c r="J37" s="295" t="s">
        <v>679</v>
      </c>
      <c r="K37" s="452" t="s">
        <v>679</v>
      </c>
      <c r="L37" s="295">
        <v>12</v>
      </c>
      <c r="M37" s="295">
        <v>6</v>
      </c>
      <c r="N37" s="295">
        <v>6</v>
      </c>
      <c r="O37" s="258" t="s">
        <v>343</v>
      </c>
      <c r="P37" s="270"/>
      <c r="Q37" s="472">
        <v>121</v>
      </c>
      <c r="R37" s="295">
        <v>40</v>
      </c>
      <c r="S37" s="452">
        <v>81</v>
      </c>
      <c r="T37" s="295">
        <v>118</v>
      </c>
      <c r="U37" s="295">
        <v>10</v>
      </c>
      <c r="V37" s="452">
        <v>108</v>
      </c>
      <c r="W37" s="295">
        <v>297</v>
      </c>
      <c r="X37" s="295">
        <v>166</v>
      </c>
      <c r="Y37" s="452">
        <v>131</v>
      </c>
      <c r="Z37" s="295">
        <v>33</v>
      </c>
      <c r="AA37" s="295">
        <v>20</v>
      </c>
      <c r="AB37" s="295">
        <v>13</v>
      </c>
      <c r="AC37" s="258" t="s">
        <v>343</v>
      </c>
      <c r="AD37" s="270"/>
      <c r="AE37" s="295">
        <v>128</v>
      </c>
      <c r="AF37" s="295">
        <v>48</v>
      </c>
      <c r="AG37" s="930">
        <v>80</v>
      </c>
      <c r="AH37" s="295">
        <v>53</v>
      </c>
      <c r="AI37" s="295">
        <v>21</v>
      </c>
      <c r="AJ37" s="930">
        <v>32</v>
      </c>
      <c r="AK37" s="295" t="s">
        <v>679</v>
      </c>
      <c r="AL37" s="295" t="s">
        <v>679</v>
      </c>
      <c r="AM37" s="295" t="s">
        <v>679</v>
      </c>
    </row>
    <row r="38" spans="1:39" ht="12.75" customHeight="1">
      <c r="A38" s="265" t="s">
        <v>344</v>
      </c>
      <c r="B38" s="266"/>
      <c r="C38" s="303">
        <v>547</v>
      </c>
      <c r="D38" s="303">
        <v>232</v>
      </c>
      <c r="E38" s="933">
        <v>315</v>
      </c>
      <c r="F38" s="303">
        <v>519</v>
      </c>
      <c r="G38" s="303">
        <v>221</v>
      </c>
      <c r="H38" s="450">
        <v>298</v>
      </c>
      <c r="I38" s="303" t="s">
        <v>679</v>
      </c>
      <c r="J38" s="303" t="s">
        <v>679</v>
      </c>
      <c r="K38" s="450" t="s">
        <v>679</v>
      </c>
      <c r="L38" s="303">
        <v>12</v>
      </c>
      <c r="M38" s="303">
        <v>4</v>
      </c>
      <c r="N38" s="303">
        <v>8</v>
      </c>
      <c r="O38" s="265" t="s">
        <v>344</v>
      </c>
      <c r="P38" s="266"/>
      <c r="Q38" s="485">
        <v>105</v>
      </c>
      <c r="R38" s="303">
        <v>42</v>
      </c>
      <c r="S38" s="450">
        <v>63</v>
      </c>
      <c r="T38" s="303">
        <v>74</v>
      </c>
      <c r="U38" s="303">
        <v>11</v>
      </c>
      <c r="V38" s="450">
        <v>63</v>
      </c>
      <c r="W38" s="303">
        <v>202</v>
      </c>
      <c r="X38" s="303">
        <v>101</v>
      </c>
      <c r="Y38" s="450">
        <v>101</v>
      </c>
      <c r="Z38" s="303">
        <v>27</v>
      </c>
      <c r="AA38" s="303">
        <v>16</v>
      </c>
      <c r="AB38" s="303">
        <v>11</v>
      </c>
      <c r="AC38" s="265" t="s">
        <v>344</v>
      </c>
      <c r="AD38" s="266"/>
      <c r="AE38" s="303">
        <v>99</v>
      </c>
      <c r="AF38" s="303">
        <v>47</v>
      </c>
      <c r="AG38" s="933">
        <v>52</v>
      </c>
      <c r="AH38" s="303">
        <v>28</v>
      </c>
      <c r="AI38" s="303">
        <v>11</v>
      </c>
      <c r="AJ38" s="933">
        <v>17</v>
      </c>
      <c r="AK38" s="303" t="s">
        <v>679</v>
      </c>
      <c r="AL38" s="303" t="s">
        <v>679</v>
      </c>
      <c r="AM38" s="303" t="s">
        <v>679</v>
      </c>
    </row>
    <row r="39" spans="1:39" ht="12.75" customHeight="1">
      <c r="A39" s="258" t="s">
        <v>345</v>
      </c>
      <c r="B39" s="270"/>
      <c r="C39" s="295">
        <v>504</v>
      </c>
      <c r="D39" s="295">
        <v>221</v>
      </c>
      <c r="E39" s="930">
        <v>283</v>
      </c>
      <c r="F39" s="295">
        <v>455</v>
      </c>
      <c r="G39" s="295">
        <v>197</v>
      </c>
      <c r="H39" s="452">
        <v>258</v>
      </c>
      <c r="I39" s="295">
        <v>1</v>
      </c>
      <c r="J39" s="295" t="s">
        <v>679</v>
      </c>
      <c r="K39" s="452">
        <v>1</v>
      </c>
      <c r="L39" s="295">
        <v>9</v>
      </c>
      <c r="M39" s="295">
        <v>4</v>
      </c>
      <c r="N39" s="295">
        <v>5</v>
      </c>
      <c r="O39" s="258" t="s">
        <v>345</v>
      </c>
      <c r="P39" s="270"/>
      <c r="Q39" s="472">
        <v>74</v>
      </c>
      <c r="R39" s="295">
        <v>24</v>
      </c>
      <c r="S39" s="452">
        <v>50</v>
      </c>
      <c r="T39" s="295">
        <v>80</v>
      </c>
      <c r="U39" s="295">
        <v>13</v>
      </c>
      <c r="V39" s="452">
        <v>67</v>
      </c>
      <c r="W39" s="295">
        <v>170</v>
      </c>
      <c r="X39" s="295">
        <v>94</v>
      </c>
      <c r="Y39" s="452">
        <v>76</v>
      </c>
      <c r="Z39" s="295">
        <v>37</v>
      </c>
      <c r="AA39" s="295">
        <v>19</v>
      </c>
      <c r="AB39" s="295">
        <v>18</v>
      </c>
      <c r="AC39" s="258" t="s">
        <v>345</v>
      </c>
      <c r="AD39" s="270"/>
      <c r="AE39" s="295">
        <v>84</v>
      </c>
      <c r="AF39" s="295">
        <v>43</v>
      </c>
      <c r="AG39" s="930">
        <v>41</v>
      </c>
      <c r="AH39" s="295">
        <v>48</v>
      </c>
      <c r="AI39" s="295">
        <v>23</v>
      </c>
      <c r="AJ39" s="930">
        <v>25</v>
      </c>
      <c r="AK39" s="295">
        <v>1</v>
      </c>
      <c r="AL39" s="295">
        <v>1</v>
      </c>
      <c r="AM39" s="295" t="s">
        <v>679</v>
      </c>
    </row>
    <row r="40" spans="1:39" ht="12.75" customHeight="1">
      <c r="A40" s="258" t="s">
        <v>346</v>
      </c>
      <c r="B40" s="270"/>
      <c r="C40" s="295">
        <v>1173</v>
      </c>
      <c r="D40" s="295">
        <v>494</v>
      </c>
      <c r="E40" s="930">
        <v>679</v>
      </c>
      <c r="F40" s="295">
        <v>1096</v>
      </c>
      <c r="G40" s="295">
        <v>455</v>
      </c>
      <c r="H40" s="452">
        <v>641</v>
      </c>
      <c r="I40" s="295">
        <v>1</v>
      </c>
      <c r="J40" s="295">
        <v>1</v>
      </c>
      <c r="K40" s="452" t="s">
        <v>679</v>
      </c>
      <c r="L40" s="295">
        <v>12</v>
      </c>
      <c r="M40" s="295">
        <v>4</v>
      </c>
      <c r="N40" s="295">
        <v>8</v>
      </c>
      <c r="O40" s="258" t="s">
        <v>346</v>
      </c>
      <c r="P40" s="270"/>
      <c r="Q40" s="472">
        <v>186</v>
      </c>
      <c r="R40" s="295">
        <v>59</v>
      </c>
      <c r="S40" s="452">
        <v>127</v>
      </c>
      <c r="T40" s="295">
        <v>131</v>
      </c>
      <c r="U40" s="295">
        <v>10</v>
      </c>
      <c r="V40" s="452">
        <v>121</v>
      </c>
      <c r="W40" s="295">
        <v>434</v>
      </c>
      <c r="X40" s="295">
        <v>231</v>
      </c>
      <c r="Y40" s="452">
        <v>203</v>
      </c>
      <c r="Z40" s="295">
        <v>77</v>
      </c>
      <c r="AA40" s="295">
        <v>52</v>
      </c>
      <c r="AB40" s="295">
        <v>25</v>
      </c>
      <c r="AC40" s="258" t="s">
        <v>346</v>
      </c>
      <c r="AD40" s="270"/>
      <c r="AE40" s="295">
        <v>255</v>
      </c>
      <c r="AF40" s="295">
        <v>98</v>
      </c>
      <c r="AG40" s="930">
        <v>157</v>
      </c>
      <c r="AH40" s="295">
        <v>77</v>
      </c>
      <c r="AI40" s="295">
        <v>39</v>
      </c>
      <c r="AJ40" s="930">
        <v>38</v>
      </c>
      <c r="AK40" s="295" t="s">
        <v>679</v>
      </c>
      <c r="AL40" s="295" t="s">
        <v>679</v>
      </c>
      <c r="AM40" s="295" t="s">
        <v>679</v>
      </c>
    </row>
    <row r="41" spans="1:39" ht="12.75" customHeight="1">
      <c r="A41" s="258" t="s">
        <v>347</v>
      </c>
      <c r="B41" s="270"/>
      <c r="C41" s="295">
        <v>987</v>
      </c>
      <c r="D41" s="295">
        <v>441</v>
      </c>
      <c r="E41" s="930">
        <v>546</v>
      </c>
      <c r="F41" s="295">
        <v>911</v>
      </c>
      <c r="G41" s="295">
        <v>403</v>
      </c>
      <c r="H41" s="452">
        <v>508</v>
      </c>
      <c r="I41" s="295" t="s">
        <v>679</v>
      </c>
      <c r="J41" s="295" t="s">
        <v>679</v>
      </c>
      <c r="K41" s="452" t="s">
        <v>679</v>
      </c>
      <c r="L41" s="295">
        <v>19</v>
      </c>
      <c r="M41" s="295">
        <v>9</v>
      </c>
      <c r="N41" s="295">
        <v>10</v>
      </c>
      <c r="O41" s="258" t="s">
        <v>347</v>
      </c>
      <c r="P41" s="270"/>
      <c r="Q41" s="472">
        <v>189</v>
      </c>
      <c r="R41" s="295">
        <v>71</v>
      </c>
      <c r="S41" s="452">
        <v>118</v>
      </c>
      <c r="T41" s="295">
        <v>132</v>
      </c>
      <c r="U41" s="295">
        <v>19</v>
      </c>
      <c r="V41" s="452">
        <v>113</v>
      </c>
      <c r="W41" s="295">
        <v>334</v>
      </c>
      <c r="X41" s="295">
        <v>183</v>
      </c>
      <c r="Y41" s="452">
        <v>151</v>
      </c>
      <c r="Z41" s="295">
        <v>39</v>
      </c>
      <c r="AA41" s="295">
        <v>29</v>
      </c>
      <c r="AB41" s="295">
        <v>10</v>
      </c>
      <c r="AC41" s="258" t="s">
        <v>347</v>
      </c>
      <c r="AD41" s="270"/>
      <c r="AE41" s="295">
        <v>198</v>
      </c>
      <c r="AF41" s="295">
        <v>92</v>
      </c>
      <c r="AG41" s="930">
        <v>106</v>
      </c>
      <c r="AH41" s="295">
        <v>76</v>
      </c>
      <c r="AI41" s="295">
        <v>38</v>
      </c>
      <c r="AJ41" s="930">
        <v>38</v>
      </c>
      <c r="AK41" s="295" t="s">
        <v>679</v>
      </c>
      <c r="AL41" s="295" t="s">
        <v>679</v>
      </c>
      <c r="AM41" s="295" t="s">
        <v>679</v>
      </c>
    </row>
    <row r="42" spans="1:39" ht="12.75" customHeight="1">
      <c r="A42" s="273" t="s">
        <v>348</v>
      </c>
      <c r="B42" s="274"/>
      <c r="C42" s="291">
        <v>410</v>
      </c>
      <c r="D42" s="291">
        <v>178</v>
      </c>
      <c r="E42" s="934">
        <v>232</v>
      </c>
      <c r="F42" s="291">
        <v>389</v>
      </c>
      <c r="G42" s="291">
        <v>166</v>
      </c>
      <c r="H42" s="344">
        <v>223</v>
      </c>
      <c r="I42" s="291">
        <v>1</v>
      </c>
      <c r="J42" s="291">
        <v>1</v>
      </c>
      <c r="K42" s="344" t="s">
        <v>679</v>
      </c>
      <c r="L42" s="291">
        <v>22</v>
      </c>
      <c r="M42" s="291">
        <v>11</v>
      </c>
      <c r="N42" s="291">
        <v>11</v>
      </c>
      <c r="O42" s="273" t="s">
        <v>348</v>
      </c>
      <c r="P42" s="274"/>
      <c r="Q42" s="347">
        <v>102</v>
      </c>
      <c r="R42" s="291">
        <v>45</v>
      </c>
      <c r="S42" s="344">
        <v>57</v>
      </c>
      <c r="T42" s="291">
        <v>52</v>
      </c>
      <c r="U42" s="291">
        <v>8</v>
      </c>
      <c r="V42" s="344">
        <v>44</v>
      </c>
      <c r="W42" s="291">
        <v>89</v>
      </c>
      <c r="X42" s="291">
        <v>48</v>
      </c>
      <c r="Y42" s="344">
        <v>41</v>
      </c>
      <c r="Z42" s="291">
        <v>12</v>
      </c>
      <c r="AA42" s="291">
        <v>10</v>
      </c>
      <c r="AB42" s="291">
        <v>2</v>
      </c>
      <c r="AC42" s="273" t="s">
        <v>348</v>
      </c>
      <c r="AD42" s="274"/>
      <c r="AE42" s="291">
        <v>111</v>
      </c>
      <c r="AF42" s="291">
        <v>43</v>
      </c>
      <c r="AG42" s="934">
        <v>68</v>
      </c>
      <c r="AH42" s="291">
        <v>21</v>
      </c>
      <c r="AI42" s="291">
        <v>12</v>
      </c>
      <c r="AJ42" s="934">
        <v>9</v>
      </c>
      <c r="AK42" s="291" t="s">
        <v>679</v>
      </c>
      <c r="AL42" s="291" t="s">
        <v>679</v>
      </c>
      <c r="AM42" s="291" t="s">
        <v>679</v>
      </c>
    </row>
    <row r="43" spans="1:39" ht="12.75" customHeight="1">
      <c r="A43" s="258" t="s">
        <v>349</v>
      </c>
      <c r="B43" s="270"/>
      <c r="C43" s="295">
        <v>2946</v>
      </c>
      <c r="D43" s="295">
        <v>1343</v>
      </c>
      <c r="E43" s="930">
        <v>1603</v>
      </c>
      <c r="F43" s="295">
        <v>2666</v>
      </c>
      <c r="G43" s="295">
        <v>1204</v>
      </c>
      <c r="H43" s="452">
        <v>1462</v>
      </c>
      <c r="I43" s="295" t="s">
        <v>679</v>
      </c>
      <c r="J43" s="295" t="s">
        <v>679</v>
      </c>
      <c r="K43" s="452" t="s">
        <v>679</v>
      </c>
      <c r="L43" s="295">
        <v>98</v>
      </c>
      <c r="M43" s="295">
        <v>44</v>
      </c>
      <c r="N43" s="295">
        <v>54</v>
      </c>
      <c r="O43" s="258" t="s">
        <v>349</v>
      </c>
      <c r="P43" s="270"/>
      <c r="Q43" s="472">
        <v>695</v>
      </c>
      <c r="R43" s="295">
        <v>290</v>
      </c>
      <c r="S43" s="452">
        <v>405</v>
      </c>
      <c r="T43" s="295">
        <v>478</v>
      </c>
      <c r="U43" s="295">
        <v>86</v>
      </c>
      <c r="V43" s="452">
        <v>392</v>
      </c>
      <c r="W43" s="295">
        <v>872</v>
      </c>
      <c r="X43" s="295">
        <v>507</v>
      </c>
      <c r="Y43" s="452">
        <v>365</v>
      </c>
      <c r="Z43" s="295">
        <v>86</v>
      </c>
      <c r="AA43" s="295">
        <v>66</v>
      </c>
      <c r="AB43" s="295">
        <v>20</v>
      </c>
      <c r="AC43" s="258" t="s">
        <v>349</v>
      </c>
      <c r="AD43" s="270"/>
      <c r="AE43" s="295">
        <v>437</v>
      </c>
      <c r="AF43" s="295">
        <v>211</v>
      </c>
      <c r="AG43" s="930">
        <v>226</v>
      </c>
      <c r="AH43" s="295">
        <v>278</v>
      </c>
      <c r="AI43" s="295">
        <v>138</v>
      </c>
      <c r="AJ43" s="930">
        <v>140</v>
      </c>
      <c r="AK43" s="295">
        <v>2</v>
      </c>
      <c r="AL43" s="295">
        <v>1</v>
      </c>
      <c r="AM43" s="295">
        <v>1</v>
      </c>
    </row>
    <row r="44" spans="1:39" ht="12.75" customHeight="1">
      <c r="A44" s="258" t="s">
        <v>350</v>
      </c>
      <c r="B44" s="270"/>
      <c r="C44" s="295">
        <v>500</v>
      </c>
      <c r="D44" s="295">
        <v>220</v>
      </c>
      <c r="E44" s="930">
        <v>280</v>
      </c>
      <c r="F44" s="295">
        <v>458</v>
      </c>
      <c r="G44" s="295">
        <v>201</v>
      </c>
      <c r="H44" s="452">
        <v>257</v>
      </c>
      <c r="I44" s="295">
        <v>1</v>
      </c>
      <c r="J44" s="295">
        <v>1</v>
      </c>
      <c r="K44" s="452" t="s">
        <v>679</v>
      </c>
      <c r="L44" s="295">
        <v>47</v>
      </c>
      <c r="M44" s="295">
        <v>17</v>
      </c>
      <c r="N44" s="295">
        <v>30</v>
      </c>
      <c r="O44" s="258" t="s">
        <v>350</v>
      </c>
      <c r="P44" s="270"/>
      <c r="Q44" s="472">
        <v>143</v>
      </c>
      <c r="R44" s="295">
        <v>56</v>
      </c>
      <c r="S44" s="452">
        <v>87</v>
      </c>
      <c r="T44" s="295">
        <v>52</v>
      </c>
      <c r="U44" s="295">
        <v>12</v>
      </c>
      <c r="V44" s="452">
        <v>40</v>
      </c>
      <c r="W44" s="295">
        <v>105</v>
      </c>
      <c r="X44" s="295">
        <v>60</v>
      </c>
      <c r="Y44" s="452">
        <v>45</v>
      </c>
      <c r="Z44" s="295">
        <v>14</v>
      </c>
      <c r="AA44" s="295">
        <v>12</v>
      </c>
      <c r="AB44" s="295">
        <v>2</v>
      </c>
      <c r="AC44" s="258" t="s">
        <v>350</v>
      </c>
      <c r="AD44" s="270"/>
      <c r="AE44" s="295">
        <v>96</v>
      </c>
      <c r="AF44" s="295">
        <v>43</v>
      </c>
      <c r="AG44" s="930">
        <v>53</v>
      </c>
      <c r="AH44" s="295">
        <v>42</v>
      </c>
      <c r="AI44" s="295">
        <v>19</v>
      </c>
      <c r="AJ44" s="930">
        <v>23</v>
      </c>
      <c r="AK44" s="295" t="s">
        <v>679</v>
      </c>
      <c r="AL44" s="295" t="s">
        <v>679</v>
      </c>
      <c r="AM44" s="295" t="s">
        <v>679</v>
      </c>
    </row>
    <row r="45" spans="1:39" ht="12.75" customHeight="1">
      <c r="A45" s="258" t="s">
        <v>351</v>
      </c>
      <c r="B45" s="270"/>
      <c r="C45" s="295">
        <v>528</v>
      </c>
      <c r="D45" s="295">
        <v>227</v>
      </c>
      <c r="E45" s="930">
        <v>301</v>
      </c>
      <c r="F45" s="295">
        <v>483</v>
      </c>
      <c r="G45" s="295">
        <v>202</v>
      </c>
      <c r="H45" s="452">
        <v>281</v>
      </c>
      <c r="I45" s="295" t="s">
        <v>679</v>
      </c>
      <c r="J45" s="295" t="s">
        <v>679</v>
      </c>
      <c r="K45" s="452" t="s">
        <v>679</v>
      </c>
      <c r="L45" s="295">
        <v>19</v>
      </c>
      <c r="M45" s="295">
        <v>9</v>
      </c>
      <c r="N45" s="295">
        <v>10</v>
      </c>
      <c r="O45" s="258" t="s">
        <v>351</v>
      </c>
      <c r="P45" s="270"/>
      <c r="Q45" s="472">
        <v>114</v>
      </c>
      <c r="R45" s="295">
        <v>46</v>
      </c>
      <c r="S45" s="452">
        <v>68</v>
      </c>
      <c r="T45" s="295">
        <v>75</v>
      </c>
      <c r="U45" s="295">
        <v>5</v>
      </c>
      <c r="V45" s="452">
        <v>70</v>
      </c>
      <c r="W45" s="295">
        <v>153</v>
      </c>
      <c r="X45" s="295">
        <v>80</v>
      </c>
      <c r="Y45" s="452">
        <v>73</v>
      </c>
      <c r="Z45" s="295">
        <v>20</v>
      </c>
      <c r="AA45" s="295">
        <v>16</v>
      </c>
      <c r="AB45" s="295">
        <v>4</v>
      </c>
      <c r="AC45" s="258" t="s">
        <v>351</v>
      </c>
      <c r="AD45" s="270"/>
      <c r="AE45" s="295">
        <v>102</v>
      </c>
      <c r="AF45" s="295">
        <v>46</v>
      </c>
      <c r="AG45" s="930">
        <v>56</v>
      </c>
      <c r="AH45" s="295">
        <v>45</v>
      </c>
      <c r="AI45" s="295">
        <v>25</v>
      </c>
      <c r="AJ45" s="930">
        <v>20</v>
      </c>
      <c r="AK45" s="295" t="s">
        <v>679</v>
      </c>
      <c r="AL45" s="295" t="s">
        <v>679</v>
      </c>
      <c r="AM45" s="295" t="s">
        <v>679</v>
      </c>
    </row>
    <row r="46" spans="1:39" ht="12.75" customHeight="1">
      <c r="A46" s="258" t="s">
        <v>352</v>
      </c>
      <c r="B46" s="270"/>
      <c r="C46" s="295">
        <v>705</v>
      </c>
      <c r="D46" s="295">
        <v>331</v>
      </c>
      <c r="E46" s="930">
        <v>374</v>
      </c>
      <c r="F46" s="295">
        <v>653</v>
      </c>
      <c r="G46" s="295">
        <v>302</v>
      </c>
      <c r="H46" s="452">
        <v>351</v>
      </c>
      <c r="I46" s="295">
        <v>2</v>
      </c>
      <c r="J46" s="295" t="s">
        <v>679</v>
      </c>
      <c r="K46" s="452">
        <v>2</v>
      </c>
      <c r="L46" s="295">
        <v>25</v>
      </c>
      <c r="M46" s="295">
        <v>12</v>
      </c>
      <c r="N46" s="295">
        <v>13</v>
      </c>
      <c r="O46" s="258" t="s">
        <v>352</v>
      </c>
      <c r="P46" s="270"/>
      <c r="Q46" s="472">
        <v>143</v>
      </c>
      <c r="R46" s="295">
        <v>53</v>
      </c>
      <c r="S46" s="452">
        <v>90</v>
      </c>
      <c r="T46" s="295">
        <v>96</v>
      </c>
      <c r="U46" s="295">
        <v>13</v>
      </c>
      <c r="V46" s="452">
        <v>83</v>
      </c>
      <c r="W46" s="295">
        <v>229</v>
      </c>
      <c r="X46" s="295">
        <v>140</v>
      </c>
      <c r="Y46" s="452">
        <v>89</v>
      </c>
      <c r="Z46" s="295">
        <v>33</v>
      </c>
      <c r="AA46" s="295">
        <v>19</v>
      </c>
      <c r="AB46" s="295">
        <v>14</v>
      </c>
      <c r="AC46" s="258" t="s">
        <v>352</v>
      </c>
      <c r="AD46" s="270"/>
      <c r="AE46" s="295">
        <v>125</v>
      </c>
      <c r="AF46" s="295">
        <v>65</v>
      </c>
      <c r="AG46" s="930">
        <v>60</v>
      </c>
      <c r="AH46" s="295">
        <v>52</v>
      </c>
      <c r="AI46" s="295">
        <v>29</v>
      </c>
      <c r="AJ46" s="930">
        <v>23</v>
      </c>
      <c r="AK46" s="295" t="s">
        <v>679</v>
      </c>
      <c r="AL46" s="295" t="s">
        <v>679</v>
      </c>
      <c r="AM46" s="295" t="s">
        <v>679</v>
      </c>
    </row>
    <row r="47" spans="1:39" ht="12.75" customHeight="1">
      <c r="A47" s="258" t="s">
        <v>353</v>
      </c>
      <c r="B47" s="270"/>
      <c r="C47" s="295">
        <v>722</v>
      </c>
      <c r="D47" s="295">
        <v>310</v>
      </c>
      <c r="E47" s="930">
        <v>412</v>
      </c>
      <c r="F47" s="295">
        <v>685</v>
      </c>
      <c r="G47" s="295">
        <v>288</v>
      </c>
      <c r="H47" s="452">
        <v>397</v>
      </c>
      <c r="I47" s="295">
        <v>1</v>
      </c>
      <c r="J47" s="295" t="s">
        <v>679</v>
      </c>
      <c r="K47" s="452">
        <v>1</v>
      </c>
      <c r="L47" s="295">
        <v>14</v>
      </c>
      <c r="M47" s="295">
        <v>7</v>
      </c>
      <c r="N47" s="295">
        <v>7</v>
      </c>
      <c r="O47" s="258" t="s">
        <v>353</v>
      </c>
      <c r="P47" s="270"/>
      <c r="Q47" s="472">
        <v>142</v>
      </c>
      <c r="R47" s="295">
        <v>58</v>
      </c>
      <c r="S47" s="452">
        <v>84</v>
      </c>
      <c r="T47" s="295">
        <v>105</v>
      </c>
      <c r="U47" s="295">
        <v>17</v>
      </c>
      <c r="V47" s="452">
        <v>88</v>
      </c>
      <c r="W47" s="295">
        <v>238</v>
      </c>
      <c r="X47" s="295">
        <v>121</v>
      </c>
      <c r="Y47" s="452">
        <v>117</v>
      </c>
      <c r="Z47" s="295">
        <v>28</v>
      </c>
      <c r="AA47" s="295">
        <v>21</v>
      </c>
      <c r="AB47" s="295">
        <v>7</v>
      </c>
      <c r="AC47" s="258" t="s">
        <v>353</v>
      </c>
      <c r="AD47" s="270"/>
      <c r="AE47" s="295">
        <v>157</v>
      </c>
      <c r="AF47" s="295">
        <v>64</v>
      </c>
      <c r="AG47" s="930">
        <v>93</v>
      </c>
      <c r="AH47" s="295">
        <v>37</v>
      </c>
      <c r="AI47" s="295">
        <v>22</v>
      </c>
      <c r="AJ47" s="930">
        <v>15</v>
      </c>
      <c r="AK47" s="295" t="s">
        <v>679</v>
      </c>
      <c r="AL47" s="295" t="s">
        <v>679</v>
      </c>
      <c r="AM47" s="295" t="s">
        <v>679</v>
      </c>
    </row>
    <row r="48" spans="1:39" ht="12.75" customHeight="1">
      <c r="A48" s="265" t="s">
        <v>354</v>
      </c>
      <c r="B48" s="266"/>
      <c r="C48" s="303">
        <v>887</v>
      </c>
      <c r="D48" s="303">
        <v>411</v>
      </c>
      <c r="E48" s="933">
        <v>476</v>
      </c>
      <c r="F48" s="303">
        <v>811</v>
      </c>
      <c r="G48" s="303">
        <v>371</v>
      </c>
      <c r="H48" s="450">
        <v>440</v>
      </c>
      <c r="I48" s="303">
        <v>2</v>
      </c>
      <c r="J48" s="303">
        <v>1</v>
      </c>
      <c r="K48" s="450">
        <v>1</v>
      </c>
      <c r="L48" s="303">
        <v>25</v>
      </c>
      <c r="M48" s="303">
        <v>11</v>
      </c>
      <c r="N48" s="303">
        <v>14</v>
      </c>
      <c r="O48" s="265" t="s">
        <v>354</v>
      </c>
      <c r="P48" s="266"/>
      <c r="Q48" s="485">
        <v>179</v>
      </c>
      <c r="R48" s="303">
        <v>74</v>
      </c>
      <c r="S48" s="450">
        <v>105</v>
      </c>
      <c r="T48" s="303">
        <v>118</v>
      </c>
      <c r="U48" s="303">
        <v>21</v>
      </c>
      <c r="V48" s="450">
        <v>97</v>
      </c>
      <c r="W48" s="303">
        <v>299</v>
      </c>
      <c r="X48" s="303">
        <v>169</v>
      </c>
      <c r="Y48" s="450">
        <v>130</v>
      </c>
      <c r="Z48" s="303">
        <v>31</v>
      </c>
      <c r="AA48" s="303">
        <v>23</v>
      </c>
      <c r="AB48" s="303">
        <v>8</v>
      </c>
      <c r="AC48" s="265" t="s">
        <v>354</v>
      </c>
      <c r="AD48" s="266"/>
      <c r="AE48" s="303">
        <v>157</v>
      </c>
      <c r="AF48" s="303">
        <v>72</v>
      </c>
      <c r="AG48" s="933">
        <v>85</v>
      </c>
      <c r="AH48" s="303">
        <v>76</v>
      </c>
      <c r="AI48" s="303">
        <v>40</v>
      </c>
      <c r="AJ48" s="933">
        <v>36</v>
      </c>
      <c r="AK48" s="303" t="s">
        <v>679</v>
      </c>
      <c r="AL48" s="303" t="s">
        <v>679</v>
      </c>
      <c r="AM48" s="303" t="s">
        <v>679</v>
      </c>
    </row>
    <row r="49" spans="1:39" ht="12.75" customHeight="1">
      <c r="A49" s="258" t="s">
        <v>355</v>
      </c>
      <c r="B49" s="270"/>
      <c r="C49" s="295">
        <v>552</v>
      </c>
      <c r="D49" s="295">
        <v>250</v>
      </c>
      <c r="E49" s="930">
        <v>302</v>
      </c>
      <c r="F49" s="295">
        <v>516</v>
      </c>
      <c r="G49" s="295">
        <v>234</v>
      </c>
      <c r="H49" s="452">
        <v>282</v>
      </c>
      <c r="I49" s="295" t="s">
        <v>679</v>
      </c>
      <c r="J49" s="295" t="s">
        <v>679</v>
      </c>
      <c r="K49" s="452" t="s">
        <v>679</v>
      </c>
      <c r="L49" s="295">
        <v>13</v>
      </c>
      <c r="M49" s="295">
        <v>6</v>
      </c>
      <c r="N49" s="295">
        <v>7</v>
      </c>
      <c r="O49" s="258" t="s">
        <v>355</v>
      </c>
      <c r="P49" s="270"/>
      <c r="Q49" s="472">
        <v>114</v>
      </c>
      <c r="R49" s="295">
        <v>41</v>
      </c>
      <c r="S49" s="452">
        <v>73</v>
      </c>
      <c r="T49" s="295">
        <v>74</v>
      </c>
      <c r="U49" s="295">
        <v>6</v>
      </c>
      <c r="V49" s="452">
        <v>68</v>
      </c>
      <c r="W49" s="295">
        <v>220</v>
      </c>
      <c r="X49" s="295">
        <v>126</v>
      </c>
      <c r="Y49" s="452">
        <v>94</v>
      </c>
      <c r="Z49" s="295">
        <v>27</v>
      </c>
      <c r="AA49" s="295">
        <v>23</v>
      </c>
      <c r="AB49" s="295">
        <v>4</v>
      </c>
      <c r="AC49" s="258" t="s">
        <v>355</v>
      </c>
      <c r="AD49" s="270"/>
      <c r="AE49" s="295">
        <v>68</v>
      </c>
      <c r="AF49" s="295">
        <v>32</v>
      </c>
      <c r="AG49" s="930">
        <v>36</v>
      </c>
      <c r="AH49" s="295">
        <v>36</v>
      </c>
      <c r="AI49" s="295">
        <v>16</v>
      </c>
      <c r="AJ49" s="930">
        <v>20</v>
      </c>
      <c r="AK49" s="295" t="s">
        <v>679</v>
      </c>
      <c r="AL49" s="295" t="s">
        <v>679</v>
      </c>
      <c r="AM49" s="295" t="s">
        <v>679</v>
      </c>
    </row>
    <row r="50" spans="1:39" ht="12.75" customHeight="1">
      <c r="A50" s="258" t="s">
        <v>356</v>
      </c>
      <c r="B50" s="270"/>
      <c r="C50" s="295">
        <v>3224</v>
      </c>
      <c r="D50" s="295">
        <v>1482</v>
      </c>
      <c r="E50" s="930">
        <v>1742</v>
      </c>
      <c r="F50" s="295">
        <v>2943</v>
      </c>
      <c r="G50" s="295">
        <v>1337</v>
      </c>
      <c r="H50" s="452">
        <v>1606</v>
      </c>
      <c r="I50" s="295">
        <v>16</v>
      </c>
      <c r="J50" s="295">
        <v>6</v>
      </c>
      <c r="K50" s="452">
        <v>10</v>
      </c>
      <c r="L50" s="295">
        <v>203</v>
      </c>
      <c r="M50" s="295">
        <v>90</v>
      </c>
      <c r="N50" s="295">
        <v>113</v>
      </c>
      <c r="O50" s="258" t="s">
        <v>356</v>
      </c>
      <c r="P50" s="270"/>
      <c r="Q50" s="472">
        <v>829</v>
      </c>
      <c r="R50" s="295">
        <v>360</v>
      </c>
      <c r="S50" s="452">
        <v>469</v>
      </c>
      <c r="T50" s="295">
        <v>425</v>
      </c>
      <c r="U50" s="295">
        <v>82</v>
      </c>
      <c r="V50" s="452">
        <v>343</v>
      </c>
      <c r="W50" s="295">
        <v>732</v>
      </c>
      <c r="X50" s="295">
        <v>439</v>
      </c>
      <c r="Y50" s="452">
        <v>293</v>
      </c>
      <c r="Z50" s="295">
        <v>82</v>
      </c>
      <c r="AA50" s="295">
        <v>65</v>
      </c>
      <c r="AB50" s="295">
        <v>17</v>
      </c>
      <c r="AC50" s="258" t="s">
        <v>356</v>
      </c>
      <c r="AD50" s="270"/>
      <c r="AE50" s="295">
        <v>656</v>
      </c>
      <c r="AF50" s="295">
        <v>295</v>
      </c>
      <c r="AG50" s="930">
        <v>361</v>
      </c>
      <c r="AH50" s="295">
        <v>278</v>
      </c>
      <c r="AI50" s="295">
        <v>144</v>
      </c>
      <c r="AJ50" s="930">
        <v>134</v>
      </c>
      <c r="AK50" s="295">
        <v>3</v>
      </c>
      <c r="AL50" s="295">
        <v>1</v>
      </c>
      <c r="AM50" s="295">
        <v>2</v>
      </c>
    </row>
    <row r="51" spans="1:39" ht="12.75" customHeight="1">
      <c r="A51" s="258" t="s">
        <v>357</v>
      </c>
      <c r="B51" s="270"/>
      <c r="C51" s="295">
        <v>2128</v>
      </c>
      <c r="D51" s="295">
        <v>932</v>
      </c>
      <c r="E51" s="930">
        <v>1196</v>
      </c>
      <c r="F51" s="295">
        <v>1953</v>
      </c>
      <c r="G51" s="295">
        <v>852</v>
      </c>
      <c r="H51" s="452">
        <v>1101</v>
      </c>
      <c r="I51" s="295">
        <v>2</v>
      </c>
      <c r="J51" s="295" t="s">
        <v>679</v>
      </c>
      <c r="K51" s="452">
        <v>2</v>
      </c>
      <c r="L51" s="295">
        <v>46</v>
      </c>
      <c r="M51" s="295">
        <v>21</v>
      </c>
      <c r="N51" s="295">
        <v>25</v>
      </c>
      <c r="O51" s="258" t="s">
        <v>357</v>
      </c>
      <c r="P51" s="270"/>
      <c r="Q51" s="472">
        <v>411</v>
      </c>
      <c r="R51" s="295">
        <v>175</v>
      </c>
      <c r="S51" s="452">
        <v>236</v>
      </c>
      <c r="T51" s="295">
        <v>289</v>
      </c>
      <c r="U51" s="295">
        <v>36</v>
      </c>
      <c r="V51" s="452">
        <v>253</v>
      </c>
      <c r="W51" s="295">
        <v>621</v>
      </c>
      <c r="X51" s="295">
        <v>360</v>
      </c>
      <c r="Y51" s="452">
        <v>261</v>
      </c>
      <c r="Z51" s="295">
        <v>68</v>
      </c>
      <c r="AA51" s="295">
        <v>52</v>
      </c>
      <c r="AB51" s="295">
        <v>16</v>
      </c>
      <c r="AC51" s="258" t="s">
        <v>357</v>
      </c>
      <c r="AD51" s="270"/>
      <c r="AE51" s="295">
        <v>516</v>
      </c>
      <c r="AF51" s="295">
        <v>208</v>
      </c>
      <c r="AG51" s="930">
        <v>308</v>
      </c>
      <c r="AH51" s="295">
        <v>175</v>
      </c>
      <c r="AI51" s="295">
        <v>80</v>
      </c>
      <c r="AJ51" s="930">
        <v>95</v>
      </c>
      <c r="AK51" s="295" t="s">
        <v>679</v>
      </c>
      <c r="AL51" s="295" t="s">
        <v>679</v>
      </c>
      <c r="AM51" s="295" t="s">
        <v>679</v>
      </c>
    </row>
    <row r="52" spans="1:39" ht="12.75" customHeight="1">
      <c r="A52" s="273" t="s">
        <v>358</v>
      </c>
      <c r="B52" s="274"/>
      <c r="C52" s="291">
        <v>1734</v>
      </c>
      <c r="D52" s="291">
        <v>810</v>
      </c>
      <c r="E52" s="934">
        <v>924</v>
      </c>
      <c r="F52" s="291">
        <v>1559</v>
      </c>
      <c r="G52" s="291">
        <v>702</v>
      </c>
      <c r="H52" s="344">
        <v>857</v>
      </c>
      <c r="I52" s="291">
        <v>2</v>
      </c>
      <c r="J52" s="291">
        <v>1</v>
      </c>
      <c r="K52" s="344">
        <v>1</v>
      </c>
      <c r="L52" s="291">
        <v>73</v>
      </c>
      <c r="M52" s="291">
        <v>37</v>
      </c>
      <c r="N52" s="291">
        <v>36</v>
      </c>
      <c r="O52" s="273" t="s">
        <v>358</v>
      </c>
      <c r="P52" s="274"/>
      <c r="Q52" s="347">
        <v>391</v>
      </c>
      <c r="R52" s="291">
        <v>163</v>
      </c>
      <c r="S52" s="344">
        <v>228</v>
      </c>
      <c r="T52" s="291">
        <v>260</v>
      </c>
      <c r="U52" s="291">
        <v>42</v>
      </c>
      <c r="V52" s="344">
        <v>218</v>
      </c>
      <c r="W52" s="291">
        <v>490</v>
      </c>
      <c r="X52" s="291">
        <v>286</v>
      </c>
      <c r="Y52" s="344">
        <v>204</v>
      </c>
      <c r="Z52" s="291">
        <v>51</v>
      </c>
      <c r="AA52" s="291">
        <v>37</v>
      </c>
      <c r="AB52" s="291">
        <v>14</v>
      </c>
      <c r="AC52" s="273" t="s">
        <v>358</v>
      </c>
      <c r="AD52" s="274"/>
      <c r="AE52" s="291">
        <v>292</v>
      </c>
      <c r="AF52" s="291">
        <v>136</v>
      </c>
      <c r="AG52" s="934">
        <v>156</v>
      </c>
      <c r="AH52" s="291">
        <v>174</v>
      </c>
      <c r="AI52" s="291">
        <v>108</v>
      </c>
      <c r="AJ52" s="934">
        <v>66</v>
      </c>
      <c r="AK52" s="291">
        <v>1</v>
      </c>
      <c r="AL52" s="291" t="s">
        <v>679</v>
      </c>
      <c r="AM52" s="291">
        <v>1</v>
      </c>
    </row>
    <row r="53" spans="1:39" ht="12.75" customHeight="1">
      <c r="A53" s="258" t="s">
        <v>359</v>
      </c>
      <c r="B53" s="270"/>
      <c r="C53" s="295">
        <v>2308</v>
      </c>
      <c r="D53" s="295">
        <v>1093</v>
      </c>
      <c r="E53" s="930">
        <v>1215</v>
      </c>
      <c r="F53" s="295">
        <v>2093</v>
      </c>
      <c r="G53" s="295">
        <v>964</v>
      </c>
      <c r="H53" s="452">
        <v>1129</v>
      </c>
      <c r="I53" s="295">
        <v>4</v>
      </c>
      <c r="J53" s="295">
        <v>1</v>
      </c>
      <c r="K53" s="452">
        <v>3</v>
      </c>
      <c r="L53" s="295">
        <v>58</v>
      </c>
      <c r="M53" s="295">
        <v>31</v>
      </c>
      <c r="N53" s="295">
        <v>27</v>
      </c>
      <c r="O53" s="258" t="s">
        <v>359</v>
      </c>
      <c r="P53" s="270"/>
      <c r="Q53" s="472">
        <v>447</v>
      </c>
      <c r="R53" s="295">
        <v>172</v>
      </c>
      <c r="S53" s="452">
        <v>275</v>
      </c>
      <c r="T53" s="295">
        <v>340</v>
      </c>
      <c r="U53" s="295">
        <v>69</v>
      </c>
      <c r="V53" s="452">
        <v>271</v>
      </c>
      <c r="W53" s="295">
        <v>735</v>
      </c>
      <c r="X53" s="295">
        <v>421</v>
      </c>
      <c r="Y53" s="452">
        <v>314</v>
      </c>
      <c r="Z53" s="295">
        <v>77</v>
      </c>
      <c r="AA53" s="295">
        <v>60</v>
      </c>
      <c r="AB53" s="295">
        <v>17</v>
      </c>
      <c r="AC53" s="258" t="s">
        <v>359</v>
      </c>
      <c r="AD53" s="270"/>
      <c r="AE53" s="295">
        <v>432</v>
      </c>
      <c r="AF53" s="295">
        <v>210</v>
      </c>
      <c r="AG53" s="930">
        <v>222</v>
      </c>
      <c r="AH53" s="295">
        <v>215</v>
      </c>
      <c r="AI53" s="295">
        <v>129</v>
      </c>
      <c r="AJ53" s="930">
        <v>86</v>
      </c>
      <c r="AK53" s="295" t="s">
        <v>679</v>
      </c>
      <c r="AL53" s="295" t="s">
        <v>679</v>
      </c>
      <c r="AM53" s="295" t="s">
        <v>679</v>
      </c>
    </row>
    <row r="54" spans="1:39" ht="12.75" customHeight="1">
      <c r="A54" s="258" t="s">
        <v>360</v>
      </c>
      <c r="B54" s="270"/>
      <c r="C54" s="295">
        <v>1598</v>
      </c>
      <c r="D54" s="295">
        <v>697</v>
      </c>
      <c r="E54" s="930">
        <v>901</v>
      </c>
      <c r="F54" s="295">
        <v>1459</v>
      </c>
      <c r="G54" s="295">
        <v>633</v>
      </c>
      <c r="H54" s="452">
        <v>826</v>
      </c>
      <c r="I54" s="295" t="s">
        <v>679</v>
      </c>
      <c r="J54" s="295" t="s">
        <v>679</v>
      </c>
      <c r="K54" s="452" t="s">
        <v>679</v>
      </c>
      <c r="L54" s="295">
        <v>38</v>
      </c>
      <c r="M54" s="295">
        <v>18</v>
      </c>
      <c r="N54" s="295">
        <v>20</v>
      </c>
      <c r="O54" s="258" t="s">
        <v>360</v>
      </c>
      <c r="P54" s="270"/>
      <c r="Q54" s="472">
        <v>289</v>
      </c>
      <c r="R54" s="295">
        <v>104</v>
      </c>
      <c r="S54" s="452">
        <v>185</v>
      </c>
      <c r="T54" s="295">
        <v>244</v>
      </c>
      <c r="U54" s="295">
        <v>36</v>
      </c>
      <c r="V54" s="452">
        <v>208</v>
      </c>
      <c r="W54" s="295">
        <v>609</v>
      </c>
      <c r="X54" s="295">
        <v>329</v>
      </c>
      <c r="Y54" s="452">
        <v>280</v>
      </c>
      <c r="Z54" s="295">
        <v>65</v>
      </c>
      <c r="AA54" s="295">
        <v>47</v>
      </c>
      <c r="AB54" s="295">
        <v>18</v>
      </c>
      <c r="AC54" s="258" t="s">
        <v>360</v>
      </c>
      <c r="AD54" s="270"/>
      <c r="AE54" s="295">
        <v>214</v>
      </c>
      <c r="AF54" s="295">
        <v>99</v>
      </c>
      <c r="AG54" s="930">
        <v>115</v>
      </c>
      <c r="AH54" s="295">
        <v>139</v>
      </c>
      <c r="AI54" s="295">
        <v>64</v>
      </c>
      <c r="AJ54" s="930">
        <v>75</v>
      </c>
      <c r="AK54" s="295" t="s">
        <v>679</v>
      </c>
      <c r="AL54" s="295" t="s">
        <v>679</v>
      </c>
      <c r="AM54" s="295" t="s">
        <v>679</v>
      </c>
    </row>
    <row r="55" spans="1:39" ht="12.75" customHeight="1">
      <c r="A55" s="258" t="s">
        <v>361</v>
      </c>
      <c r="B55" s="270"/>
      <c r="C55" s="295">
        <v>1829</v>
      </c>
      <c r="D55" s="295">
        <v>849</v>
      </c>
      <c r="E55" s="930">
        <v>980</v>
      </c>
      <c r="F55" s="295">
        <v>1670</v>
      </c>
      <c r="G55" s="295">
        <v>769</v>
      </c>
      <c r="H55" s="452">
        <v>901</v>
      </c>
      <c r="I55" s="295">
        <v>3</v>
      </c>
      <c r="J55" s="295">
        <v>1</v>
      </c>
      <c r="K55" s="452">
        <v>2</v>
      </c>
      <c r="L55" s="295">
        <v>21</v>
      </c>
      <c r="M55" s="295">
        <v>6</v>
      </c>
      <c r="N55" s="295">
        <v>15</v>
      </c>
      <c r="O55" s="258" t="s">
        <v>361</v>
      </c>
      <c r="P55" s="270"/>
      <c r="Q55" s="472">
        <v>278</v>
      </c>
      <c r="R55" s="295">
        <v>95</v>
      </c>
      <c r="S55" s="452">
        <v>183</v>
      </c>
      <c r="T55" s="295">
        <v>245</v>
      </c>
      <c r="U55" s="295">
        <v>37</v>
      </c>
      <c r="V55" s="452">
        <v>208</v>
      </c>
      <c r="W55" s="295">
        <v>729</v>
      </c>
      <c r="X55" s="295">
        <v>435</v>
      </c>
      <c r="Y55" s="452">
        <v>294</v>
      </c>
      <c r="Z55" s="295">
        <v>49</v>
      </c>
      <c r="AA55" s="295">
        <v>38</v>
      </c>
      <c r="AB55" s="295">
        <v>11</v>
      </c>
      <c r="AC55" s="258" t="s">
        <v>361</v>
      </c>
      <c r="AD55" s="270"/>
      <c r="AE55" s="295">
        <v>345</v>
      </c>
      <c r="AF55" s="295">
        <v>157</v>
      </c>
      <c r="AG55" s="930">
        <v>188</v>
      </c>
      <c r="AH55" s="295">
        <v>159</v>
      </c>
      <c r="AI55" s="295">
        <v>80</v>
      </c>
      <c r="AJ55" s="930">
        <v>79</v>
      </c>
      <c r="AK55" s="295" t="s">
        <v>679</v>
      </c>
      <c r="AL55" s="295" t="s">
        <v>679</v>
      </c>
      <c r="AM55" s="295" t="s">
        <v>679</v>
      </c>
    </row>
    <row r="56" spans="1:39" ht="12.75" customHeight="1">
      <c r="A56" s="258" t="s">
        <v>362</v>
      </c>
      <c r="B56" s="270"/>
      <c r="C56" s="295">
        <v>914</v>
      </c>
      <c r="D56" s="295">
        <v>397</v>
      </c>
      <c r="E56" s="930">
        <v>517</v>
      </c>
      <c r="F56" s="295">
        <v>840</v>
      </c>
      <c r="G56" s="295">
        <v>363</v>
      </c>
      <c r="H56" s="452">
        <v>477</v>
      </c>
      <c r="I56" s="295">
        <v>1</v>
      </c>
      <c r="J56" s="295" t="s">
        <v>679</v>
      </c>
      <c r="K56" s="452">
        <v>1</v>
      </c>
      <c r="L56" s="295">
        <v>15</v>
      </c>
      <c r="M56" s="295">
        <v>7</v>
      </c>
      <c r="N56" s="295">
        <v>8</v>
      </c>
      <c r="O56" s="258" t="s">
        <v>362</v>
      </c>
      <c r="P56" s="270"/>
      <c r="Q56" s="472">
        <v>147</v>
      </c>
      <c r="R56" s="295">
        <v>61</v>
      </c>
      <c r="S56" s="452">
        <v>86</v>
      </c>
      <c r="T56" s="295">
        <v>129</v>
      </c>
      <c r="U56" s="295">
        <v>12</v>
      </c>
      <c r="V56" s="452">
        <v>117</v>
      </c>
      <c r="W56" s="295">
        <v>325</v>
      </c>
      <c r="X56" s="295">
        <v>172</v>
      </c>
      <c r="Y56" s="452">
        <v>153</v>
      </c>
      <c r="Z56" s="295">
        <v>43</v>
      </c>
      <c r="AA56" s="295">
        <v>29</v>
      </c>
      <c r="AB56" s="295">
        <v>14</v>
      </c>
      <c r="AC56" s="258" t="s">
        <v>362</v>
      </c>
      <c r="AD56" s="270"/>
      <c r="AE56" s="295">
        <v>180</v>
      </c>
      <c r="AF56" s="295">
        <v>82</v>
      </c>
      <c r="AG56" s="930">
        <v>98</v>
      </c>
      <c r="AH56" s="295">
        <v>74</v>
      </c>
      <c r="AI56" s="295">
        <v>34</v>
      </c>
      <c r="AJ56" s="930">
        <v>40</v>
      </c>
      <c r="AK56" s="295" t="s">
        <v>679</v>
      </c>
      <c r="AL56" s="295" t="s">
        <v>679</v>
      </c>
      <c r="AM56" s="295" t="s">
        <v>679</v>
      </c>
    </row>
    <row r="57" spans="1:39" ht="12.75" customHeight="1">
      <c r="A57" s="258" t="s">
        <v>363</v>
      </c>
      <c r="B57" s="270"/>
      <c r="C57" s="295">
        <v>1276</v>
      </c>
      <c r="D57" s="295">
        <v>582</v>
      </c>
      <c r="E57" s="930">
        <v>694</v>
      </c>
      <c r="F57" s="295">
        <v>1168</v>
      </c>
      <c r="G57" s="295">
        <v>518</v>
      </c>
      <c r="H57" s="452">
        <v>650</v>
      </c>
      <c r="I57" s="295">
        <v>1</v>
      </c>
      <c r="J57" s="295" t="s">
        <v>679</v>
      </c>
      <c r="K57" s="452">
        <v>1</v>
      </c>
      <c r="L57" s="295">
        <v>15</v>
      </c>
      <c r="M57" s="295">
        <v>5</v>
      </c>
      <c r="N57" s="295">
        <v>10</v>
      </c>
      <c r="O57" s="258" t="s">
        <v>363</v>
      </c>
      <c r="P57" s="270"/>
      <c r="Q57" s="472">
        <v>251</v>
      </c>
      <c r="R57" s="295">
        <v>100</v>
      </c>
      <c r="S57" s="452">
        <v>151</v>
      </c>
      <c r="T57" s="295">
        <v>205</v>
      </c>
      <c r="U57" s="295">
        <v>26</v>
      </c>
      <c r="V57" s="452">
        <v>179</v>
      </c>
      <c r="W57" s="295">
        <v>435</v>
      </c>
      <c r="X57" s="295">
        <v>254</v>
      </c>
      <c r="Y57" s="452">
        <v>181</v>
      </c>
      <c r="Z57" s="295">
        <v>46</v>
      </c>
      <c r="AA57" s="295">
        <v>34</v>
      </c>
      <c r="AB57" s="295">
        <v>12</v>
      </c>
      <c r="AC57" s="258" t="s">
        <v>363</v>
      </c>
      <c r="AD57" s="270"/>
      <c r="AE57" s="295">
        <v>215</v>
      </c>
      <c r="AF57" s="295">
        <v>99</v>
      </c>
      <c r="AG57" s="930">
        <v>116</v>
      </c>
      <c r="AH57" s="295">
        <v>108</v>
      </c>
      <c r="AI57" s="295">
        <v>64</v>
      </c>
      <c r="AJ57" s="930">
        <v>44</v>
      </c>
      <c r="AK57" s="295" t="s">
        <v>679</v>
      </c>
      <c r="AL57" s="295" t="s">
        <v>679</v>
      </c>
      <c r="AM57" s="295" t="s">
        <v>679</v>
      </c>
    </row>
    <row r="58" spans="1:39" ht="12.75" customHeight="1">
      <c r="A58" s="265" t="s">
        <v>364</v>
      </c>
      <c r="B58" s="266"/>
      <c r="C58" s="303">
        <v>1259</v>
      </c>
      <c r="D58" s="303">
        <v>534</v>
      </c>
      <c r="E58" s="933">
        <v>725</v>
      </c>
      <c r="F58" s="303">
        <v>1173</v>
      </c>
      <c r="G58" s="303">
        <v>488</v>
      </c>
      <c r="H58" s="450">
        <v>685</v>
      </c>
      <c r="I58" s="303">
        <v>2</v>
      </c>
      <c r="J58" s="303">
        <v>1</v>
      </c>
      <c r="K58" s="450">
        <v>1</v>
      </c>
      <c r="L58" s="303">
        <v>24</v>
      </c>
      <c r="M58" s="303">
        <v>12</v>
      </c>
      <c r="N58" s="303">
        <v>12</v>
      </c>
      <c r="O58" s="265" t="s">
        <v>364</v>
      </c>
      <c r="P58" s="266"/>
      <c r="Q58" s="485">
        <v>247</v>
      </c>
      <c r="R58" s="303">
        <v>94</v>
      </c>
      <c r="S58" s="450">
        <v>153</v>
      </c>
      <c r="T58" s="303">
        <v>159</v>
      </c>
      <c r="U58" s="303">
        <v>22</v>
      </c>
      <c r="V58" s="450">
        <v>137</v>
      </c>
      <c r="W58" s="303">
        <v>404</v>
      </c>
      <c r="X58" s="303">
        <v>233</v>
      </c>
      <c r="Y58" s="450">
        <v>171</v>
      </c>
      <c r="Z58" s="303">
        <v>59</v>
      </c>
      <c r="AA58" s="303">
        <v>45</v>
      </c>
      <c r="AB58" s="303">
        <v>14</v>
      </c>
      <c r="AC58" s="265" t="s">
        <v>364</v>
      </c>
      <c r="AD58" s="266"/>
      <c r="AE58" s="303">
        <v>278</v>
      </c>
      <c r="AF58" s="303">
        <v>81</v>
      </c>
      <c r="AG58" s="933">
        <v>197</v>
      </c>
      <c r="AH58" s="303">
        <v>86</v>
      </c>
      <c r="AI58" s="303">
        <v>46</v>
      </c>
      <c r="AJ58" s="933">
        <v>40</v>
      </c>
      <c r="AK58" s="303" t="s">
        <v>679</v>
      </c>
      <c r="AL58" s="303" t="s">
        <v>679</v>
      </c>
      <c r="AM58" s="303" t="s">
        <v>679</v>
      </c>
    </row>
    <row r="59" spans="1:39" ht="12.75" customHeight="1">
      <c r="A59" s="258" t="s">
        <v>365</v>
      </c>
      <c r="B59" s="270"/>
      <c r="C59" s="295">
        <v>3948</v>
      </c>
      <c r="D59" s="295">
        <v>1727</v>
      </c>
      <c r="E59" s="930">
        <v>2221</v>
      </c>
      <c r="F59" s="295">
        <v>3713</v>
      </c>
      <c r="G59" s="295">
        <v>1619</v>
      </c>
      <c r="H59" s="452">
        <v>2094</v>
      </c>
      <c r="I59" s="295">
        <v>10</v>
      </c>
      <c r="J59" s="295">
        <v>5</v>
      </c>
      <c r="K59" s="452">
        <v>5</v>
      </c>
      <c r="L59" s="295">
        <v>264</v>
      </c>
      <c r="M59" s="295">
        <v>100</v>
      </c>
      <c r="N59" s="295">
        <v>164</v>
      </c>
      <c r="O59" s="258" t="s">
        <v>365</v>
      </c>
      <c r="P59" s="270"/>
      <c r="Q59" s="472">
        <v>1227</v>
      </c>
      <c r="R59" s="295">
        <v>524</v>
      </c>
      <c r="S59" s="452">
        <v>703</v>
      </c>
      <c r="T59" s="295">
        <v>481</v>
      </c>
      <c r="U59" s="295">
        <v>86</v>
      </c>
      <c r="V59" s="452">
        <v>395</v>
      </c>
      <c r="W59" s="295">
        <v>771</v>
      </c>
      <c r="X59" s="295">
        <v>467</v>
      </c>
      <c r="Y59" s="452">
        <v>304</v>
      </c>
      <c r="Z59" s="295">
        <v>71</v>
      </c>
      <c r="AA59" s="295">
        <v>44</v>
      </c>
      <c r="AB59" s="295">
        <v>27</v>
      </c>
      <c r="AC59" s="258" t="s">
        <v>365</v>
      </c>
      <c r="AD59" s="270"/>
      <c r="AE59" s="295">
        <v>889</v>
      </c>
      <c r="AF59" s="295">
        <v>393</v>
      </c>
      <c r="AG59" s="930">
        <v>496</v>
      </c>
      <c r="AH59" s="295">
        <v>234</v>
      </c>
      <c r="AI59" s="295">
        <v>107</v>
      </c>
      <c r="AJ59" s="930">
        <v>127</v>
      </c>
      <c r="AK59" s="295">
        <v>1</v>
      </c>
      <c r="AL59" s="295">
        <v>1</v>
      </c>
      <c r="AM59" s="295" t="s">
        <v>679</v>
      </c>
    </row>
    <row r="60" spans="1:39" ht="12.75" customHeight="1">
      <c r="A60" s="258" t="s">
        <v>366</v>
      </c>
      <c r="B60" s="270"/>
      <c r="C60" s="295">
        <v>2399</v>
      </c>
      <c r="D60" s="295">
        <v>1084</v>
      </c>
      <c r="E60" s="930">
        <v>1315</v>
      </c>
      <c r="F60" s="295">
        <v>2274</v>
      </c>
      <c r="G60" s="295">
        <v>1018</v>
      </c>
      <c r="H60" s="452">
        <v>1256</v>
      </c>
      <c r="I60" s="295">
        <v>4</v>
      </c>
      <c r="J60" s="295" t="s">
        <v>679</v>
      </c>
      <c r="K60" s="452">
        <v>4</v>
      </c>
      <c r="L60" s="295">
        <v>140</v>
      </c>
      <c r="M60" s="295">
        <v>59</v>
      </c>
      <c r="N60" s="295">
        <v>81</v>
      </c>
      <c r="O60" s="258" t="s">
        <v>366</v>
      </c>
      <c r="P60" s="270"/>
      <c r="Q60" s="472">
        <v>764</v>
      </c>
      <c r="R60" s="295">
        <v>321</v>
      </c>
      <c r="S60" s="452">
        <v>443</v>
      </c>
      <c r="T60" s="295">
        <v>303</v>
      </c>
      <c r="U60" s="295">
        <v>61</v>
      </c>
      <c r="V60" s="452">
        <v>242</v>
      </c>
      <c r="W60" s="295">
        <v>454</v>
      </c>
      <c r="X60" s="295">
        <v>297</v>
      </c>
      <c r="Y60" s="452">
        <v>157</v>
      </c>
      <c r="Z60" s="295">
        <v>42</v>
      </c>
      <c r="AA60" s="295">
        <v>27</v>
      </c>
      <c r="AB60" s="295">
        <v>15</v>
      </c>
      <c r="AC60" s="258" t="s">
        <v>366</v>
      </c>
      <c r="AD60" s="270"/>
      <c r="AE60" s="295">
        <v>567</v>
      </c>
      <c r="AF60" s="295">
        <v>253</v>
      </c>
      <c r="AG60" s="930">
        <v>314</v>
      </c>
      <c r="AH60" s="295">
        <v>125</v>
      </c>
      <c r="AI60" s="295">
        <v>66</v>
      </c>
      <c r="AJ60" s="930">
        <v>59</v>
      </c>
      <c r="AK60" s="295" t="s">
        <v>679</v>
      </c>
      <c r="AL60" s="295" t="s">
        <v>679</v>
      </c>
      <c r="AM60" s="295" t="s">
        <v>679</v>
      </c>
    </row>
    <row r="61" spans="1:39" ht="12.75" customHeight="1">
      <c r="A61" s="258" t="s">
        <v>367</v>
      </c>
      <c r="B61" s="270"/>
      <c r="C61" s="295">
        <v>1391</v>
      </c>
      <c r="D61" s="295">
        <v>622</v>
      </c>
      <c r="E61" s="930">
        <v>769</v>
      </c>
      <c r="F61" s="295">
        <v>1322</v>
      </c>
      <c r="G61" s="295">
        <v>586</v>
      </c>
      <c r="H61" s="452">
        <v>736</v>
      </c>
      <c r="I61" s="295">
        <v>3</v>
      </c>
      <c r="J61" s="295">
        <v>1</v>
      </c>
      <c r="K61" s="452">
        <v>2</v>
      </c>
      <c r="L61" s="295">
        <v>28</v>
      </c>
      <c r="M61" s="295">
        <v>13</v>
      </c>
      <c r="N61" s="295">
        <v>15</v>
      </c>
      <c r="O61" s="258" t="s">
        <v>367</v>
      </c>
      <c r="P61" s="270"/>
      <c r="Q61" s="472">
        <v>293</v>
      </c>
      <c r="R61" s="295">
        <v>103</v>
      </c>
      <c r="S61" s="452">
        <v>190</v>
      </c>
      <c r="T61" s="295">
        <v>204</v>
      </c>
      <c r="U61" s="295">
        <v>19</v>
      </c>
      <c r="V61" s="452">
        <v>185</v>
      </c>
      <c r="W61" s="295">
        <v>567</v>
      </c>
      <c r="X61" s="295">
        <v>332</v>
      </c>
      <c r="Y61" s="452">
        <v>235</v>
      </c>
      <c r="Z61" s="295">
        <v>64</v>
      </c>
      <c r="AA61" s="295">
        <v>50</v>
      </c>
      <c r="AB61" s="295">
        <v>14</v>
      </c>
      <c r="AC61" s="258" t="s">
        <v>367</v>
      </c>
      <c r="AD61" s="270"/>
      <c r="AE61" s="295">
        <v>163</v>
      </c>
      <c r="AF61" s="295">
        <v>68</v>
      </c>
      <c r="AG61" s="930">
        <v>95</v>
      </c>
      <c r="AH61" s="295">
        <v>67</v>
      </c>
      <c r="AI61" s="295">
        <v>35</v>
      </c>
      <c r="AJ61" s="930">
        <v>32</v>
      </c>
      <c r="AK61" s="295">
        <v>2</v>
      </c>
      <c r="AL61" s="295">
        <v>1</v>
      </c>
      <c r="AM61" s="295">
        <v>1</v>
      </c>
    </row>
    <row r="62" spans="1:39" ht="12.75" customHeight="1">
      <c r="A62" s="273" t="s">
        <v>368</v>
      </c>
      <c r="B62" s="274"/>
      <c r="C62" s="291">
        <v>1005</v>
      </c>
      <c r="D62" s="291">
        <v>456</v>
      </c>
      <c r="E62" s="934">
        <v>549</v>
      </c>
      <c r="F62" s="291">
        <v>928</v>
      </c>
      <c r="G62" s="291">
        <v>411</v>
      </c>
      <c r="H62" s="344">
        <v>517</v>
      </c>
      <c r="I62" s="291">
        <v>2</v>
      </c>
      <c r="J62" s="291" t="s">
        <v>679</v>
      </c>
      <c r="K62" s="344">
        <v>2</v>
      </c>
      <c r="L62" s="291">
        <v>26</v>
      </c>
      <c r="M62" s="291">
        <v>14</v>
      </c>
      <c r="N62" s="291">
        <v>12</v>
      </c>
      <c r="O62" s="273" t="s">
        <v>368</v>
      </c>
      <c r="P62" s="274"/>
      <c r="Q62" s="347">
        <v>217</v>
      </c>
      <c r="R62" s="291">
        <v>70</v>
      </c>
      <c r="S62" s="344">
        <v>147</v>
      </c>
      <c r="T62" s="291">
        <v>104</v>
      </c>
      <c r="U62" s="291">
        <v>14</v>
      </c>
      <c r="V62" s="344">
        <v>90</v>
      </c>
      <c r="W62" s="291">
        <v>358</v>
      </c>
      <c r="X62" s="291">
        <v>198</v>
      </c>
      <c r="Y62" s="344">
        <v>160</v>
      </c>
      <c r="Z62" s="291">
        <v>51</v>
      </c>
      <c r="AA62" s="291">
        <v>46</v>
      </c>
      <c r="AB62" s="291">
        <v>5</v>
      </c>
      <c r="AC62" s="273" t="s">
        <v>368</v>
      </c>
      <c r="AD62" s="274"/>
      <c r="AE62" s="291">
        <v>170</v>
      </c>
      <c r="AF62" s="291">
        <v>69</v>
      </c>
      <c r="AG62" s="934">
        <v>101</v>
      </c>
      <c r="AH62" s="291">
        <v>76</v>
      </c>
      <c r="AI62" s="291">
        <v>45</v>
      </c>
      <c r="AJ62" s="934">
        <v>31</v>
      </c>
      <c r="AK62" s="291">
        <v>1</v>
      </c>
      <c r="AL62" s="291" t="s">
        <v>679</v>
      </c>
      <c r="AM62" s="291">
        <v>1</v>
      </c>
    </row>
    <row r="63" spans="1:39" ht="12.75" customHeight="1">
      <c r="A63" s="258" t="s">
        <v>399</v>
      </c>
      <c r="B63" s="270"/>
      <c r="C63" s="295">
        <v>2197</v>
      </c>
      <c r="D63" s="295">
        <v>842</v>
      </c>
      <c r="E63" s="930">
        <v>1355</v>
      </c>
      <c r="F63" s="295">
        <v>2033</v>
      </c>
      <c r="G63" s="295">
        <v>756</v>
      </c>
      <c r="H63" s="452">
        <v>1277</v>
      </c>
      <c r="I63" s="295">
        <v>15</v>
      </c>
      <c r="J63" s="295">
        <v>4</v>
      </c>
      <c r="K63" s="452">
        <v>11</v>
      </c>
      <c r="L63" s="295">
        <v>178</v>
      </c>
      <c r="M63" s="295">
        <v>71</v>
      </c>
      <c r="N63" s="295">
        <v>107</v>
      </c>
      <c r="O63" s="258" t="s">
        <v>399</v>
      </c>
      <c r="P63" s="270"/>
      <c r="Q63" s="472">
        <v>614</v>
      </c>
      <c r="R63" s="295">
        <v>201</v>
      </c>
      <c r="S63" s="452">
        <v>413</v>
      </c>
      <c r="T63" s="295">
        <v>198</v>
      </c>
      <c r="U63" s="295">
        <v>43</v>
      </c>
      <c r="V63" s="452">
        <v>155</v>
      </c>
      <c r="W63" s="295">
        <v>292</v>
      </c>
      <c r="X63" s="295">
        <v>169</v>
      </c>
      <c r="Y63" s="452">
        <v>123</v>
      </c>
      <c r="Z63" s="295">
        <v>23</v>
      </c>
      <c r="AA63" s="295">
        <v>17</v>
      </c>
      <c r="AB63" s="295">
        <v>6</v>
      </c>
      <c r="AC63" s="258" t="s">
        <v>399</v>
      </c>
      <c r="AD63" s="270"/>
      <c r="AE63" s="295">
        <v>713</v>
      </c>
      <c r="AF63" s="295">
        <v>251</v>
      </c>
      <c r="AG63" s="930">
        <v>462</v>
      </c>
      <c r="AH63" s="295">
        <v>163</v>
      </c>
      <c r="AI63" s="295">
        <v>85</v>
      </c>
      <c r="AJ63" s="930">
        <v>78</v>
      </c>
      <c r="AK63" s="295">
        <v>1</v>
      </c>
      <c r="AL63" s="295">
        <v>1</v>
      </c>
      <c r="AM63" s="295" t="s">
        <v>679</v>
      </c>
    </row>
    <row r="64" spans="1:39" ht="12.75" customHeight="1">
      <c r="A64" s="258" t="s">
        <v>400</v>
      </c>
      <c r="B64" s="270"/>
      <c r="C64" s="295">
        <v>1086</v>
      </c>
      <c r="D64" s="295">
        <v>444</v>
      </c>
      <c r="E64" s="930">
        <v>642</v>
      </c>
      <c r="F64" s="295">
        <v>1012</v>
      </c>
      <c r="G64" s="295">
        <v>399</v>
      </c>
      <c r="H64" s="452">
        <v>613</v>
      </c>
      <c r="I64" s="295">
        <v>2</v>
      </c>
      <c r="J64" s="295">
        <v>1</v>
      </c>
      <c r="K64" s="452">
        <v>1</v>
      </c>
      <c r="L64" s="295">
        <v>27</v>
      </c>
      <c r="M64" s="295">
        <v>11</v>
      </c>
      <c r="N64" s="295">
        <v>16</v>
      </c>
      <c r="O64" s="258" t="s">
        <v>400</v>
      </c>
      <c r="P64" s="270"/>
      <c r="Q64" s="472">
        <v>276</v>
      </c>
      <c r="R64" s="296">
        <v>78</v>
      </c>
      <c r="S64" s="391">
        <v>198</v>
      </c>
      <c r="T64" s="295">
        <v>131</v>
      </c>
      <c r="U64" s="295">
        <v>19</v>
      </c>
      <c r="V64" s="452">
        <v>112</v>
      </c>
      <c r="W64" s="295">
        <v>315</v>
      </c>
      <c r="X64" s="295">
        <v>182</v>
      </c>
      <c r="Y64" s="452">
        <v>133</v>
      </c>
      <c r="Z64" s="295">
        <v>42</v>
      </c>
      <c r="AA64" s="295">
        <v>28</v>
      </c>
      <c r="AB64" s="295">
        <v>14</v>
      </c>
      <c r="AC64" s="258" t="s">
        <v>400</v>
      </c>
      <c r="AD64" s="270"/>
      <c r="AE64" s="295">
        <v>219</v>
      </c>
      <c r="AF64" s="296">
        <v>80</v>
      </c>
      <c r="AG64" s="935">
        <v>139</v>
      </c>
      <c r="AH64" s="295">
        <v>74</v>
      </c>
      <c r="AI64" s="296">
        <v>45</v>
      </c>
      <c r="AJ64" s="935">
        <v>29</v>
      </c>
      <c r="AK64" s="295" t="s">
        <v>373</v>
      </c>
      <c r="AL64" s="296" t="s">
        <v>373</v>
      </c>
      <c r="AM64" s="296" t="s">
        <v>373</v>
      </c>
    </row>
    <row r="65" spans="1:39" ht="12.75" customHeight="1">
      <c r="A65" s="258" t="s">
        <v>401</v>
      </c>
      <c r="B65" s="270"/>
      <c r="C65" s="295">
        <v>813</v>
      </c>
      <c r="D65" s="335">
        <v>377</v>
      </c>
      <c r="E65" s="936">
        <v>436</v>
      </c>
      <c r="F65" s="295">
        <v>674</v>
      </c>
      <c r="G65" s="335">
        <v>311</v>
      </c>
      <c r="H65" s="336">
        <v>363</v>
      </c>
      <c r="I65" s="335">
        <v>1</v>
      </c>
      <c r="J65" s="295" t="s">
        <v>679</v>
      </c>
      <c r="K65" s="336">
        <v>1</v>
      </c>
      <c r="L65" s="335">
        <v>10</v>
      </c>
      <c r="M65" s="335">
        <v>5</v>
      </c>
      <c r="N65" s="335">
        <v>5</v>
      </c>
      <c r="O65" s="258" t="s">
        <v>401</v>
      </c>
      <c r="P65" s="270"/>
      <c r="Q65" s="334">
        <v>98</v>
      </c>
      <c r="R65" s="335">
        <v>45</v>
      </c>
      <c r="S65" s="336">
        <v>53</v>
      </c>
      <c r="T65" s="335">
        <v>104</v>
      </c>
      <c r="U65" s="335">
        <v>11</v>
      </c>
      <c r="V65" s="336">
        <v>93</v>
      </c>
      <c r="W65" s="335">
        <v>276</v>
      </c>
      <c r="X65" s="335">
        <v>145</v>
      </c>
      <c r="Y65" s="336">
        <v>131</v>
      </c>
      <c r="Z65" s="335">
        <v>58</v>
      </c>
      <c r="AA65" s="335">
        <v>45</v>
      </c>
      <c r="AB65" s="335">
        <v>13</v>
      </c>
      <c r="AC65" s="258" t="s">
        <v>401</v>
      </c>
      <c r="AD65" s="270"/>
      <c r="AE65" s="295">
        <v>127</v>
      </c>
      <c r="AF65" s="295">
        <v>60</v>
      </c>
      <c r="AG65" s="930">
        <v>67</v>
      </c>
      <c r="AH65" s="295">
        <v>139</v>
      </c>
      <c r="AI65" s="295">
        <v>66</v>
      </c>
      <c r="AJ65" s="930">
        <v>73</v>
      </c>
      <c r="AK65" s="295" t="s">
        <v>373</v>
      </c>
      <c r="AL65" s="295" t="s">
        <v>373</v>
      </c>
      <c r="AM65" s="295" t="s">
        <v>373</v>
      </c>
    </row>
    <row r="66" spans="1:39" ht="12.75" customHeight="1">
      <c r="A66" s="282" t="s">
        <v>402</v>
      </c>
      <c r="B66" s="283"/>
      <c r="C66" s="307">
        <v>867</v>
      </c>
      <c r="D66" s="307">
        <v>429</v>
      </c>
      <c r="E66" s="937">
        <v>438</v>
      </c>
      <c r="F66" s="307">
        <v>800</v>
      </c>
      <c r="G66" s="307">
        <v>393</v>
      </c>
      <c r="H66" s="352">
        <v>407</v>
      </c>
      <c r="I66" s="307" t="s">
        <v>373</v>
      </c>
      <c r="J66" s="307" t="s">
        <v>373</v>
      </c>
      <c r="K66" s="352" t="s">
        <v>373</v>
      </c>
      <c r="L66" s="307">
        <v>10</v>
      </c>
      <c r="M66" s="307">
        <v>4</v>
      </c>
      <c r="N66" s="307">
        <v>6</v>
      </c>
      <c r="O66" s="282" t="s">
        <v>402</v>
      </c>
      <c r="P66" s="283"/>
      <c r="Q66" s="351">
        <v>110</v>
      </c>
      <c r="R66" s="307">
        <v>50</v>
      </c>
      <c r="S66" s="352">
        <v>60</v>
      </c>
      <c r="T66" s="307">
        <v>101</v>
      </c>
      <c r="U66" s="307">
        <v>25</v>
      </c>
      <c r="V66" s="352">
        <v>76</v>
      </c>
      <c r="W66" s="307">
        <v>318</v>
      </c>
      <c r="X66" s="307">
        <v>175</v>
      </c>
      <c r="Y66" s="352">
        <v>143</v>
      </c>
      <c r="Z66" s="307">
        <v>47</v>
      </c>
      <c r="AA66" s="307">
        <v>35</v>
      </c>
      <c r="AB66" s="307">
        <v>12</v>
      </c>
      <c r="AC66" s="282" t="s">
        <v>402</v>
      </c>
      <c r="AD66" s="283"/>
      <c r="AE66" s="307">
        <v>214</v>
      </c>
      <c r="AF66" s="307">
        <v>104</v>
      </c>
      <c r="AG66" s="937">
        <v>110</v>
      </c>
      <c r="AH66" s="307">
        <v>67</v>
      </c>
      <c r="AI66" s="307">
        <v>36</v>
      </c>
      <c r="AJ66" s="937">
        <v>31</v>
      </c>
      <c r="AK66" s="307" t="s">
        <v>373</v>
      </c>
      <c r="AL66" s="307" t="s">
        <v>373</v>
      </c>
      <c r="AM66" s="307" t="s">
        <v>373</v>
      </c>
    </row>
    <row r="67" spans="1:34" ht="11.25">
      <c r="A67" s="981" t="s">
        <v>1171</v>
      </c>
      <c r="O67" s="254" t="s">
        <v>1172</v>
      </c>
      <c r="R67" s="356"/>
      <c r="AB67" s="255"/>
      <c r="AF67" s="255"/>
      <c r="AG67" s="255"/>
      <c r="AH67" s="948"/>
    </row>
    <row r="71" ht="10.5">
      <c r="AC71" s="255"/>
    </row>
  </sheetData>
  <sheetProtection/>
  <mergeCells count="15">
    <mergeCell ref="AE5:AG5"/>
    <mergeCell ref="AH5:AJ5"/>
    <mergeCell ref="AK5:AM5"/>
    <mergeCell ref="A5:B6"/>
    <mergeCell ref="C5:E5"/>
    <mergeCell ref="F5:H5"/>
    <mergeCell ref="I5:K5"/>
    <mergeCell ref="L5:N5"/>
    <mergeCell ref="Q5:S5"/>
    <mergeCell ref="W5:Y5"/>
    <mergeCell ref="Z5:AB5"/>
    <mergeCell ref="AC5:AD6"/>
    <mergeCell ref="O5:P6"/>
    <mergeCell ref="A3:L3"/>
    <mergeCell ref="T5:V5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r:id="rId2"/>
  <colBreaks count="1" manualBreakCount="1">
    <brk id="28" min="2" max="66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P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54" customWidth="1"/>
    <col min="2" max="2" width="0.875" style="254" customWidth="1"/>
    <col min="3" max="14" width="6.625" style="254" customWidth="1"/>
    <col min="15" max="15" width="8.50390625" style="254" customWidth="1"/>
    <col min="16" max="16" width="0.875" style="254" customWidth="1"/>
    <col min="17" max="28" width="6.625" style="254" customWidth="1"/>
    <col min="29" max="29" width="8.50390625" style="254" customWidth="1"/>
    <col min="30" max="30" width="0.875" style="254" customWidth="1"/>
    <col min="31" max="42" width="6.625" style="254" customWidth="1"/>
    <col min="43" max="16384" width="9.00390625" style="254" customWidth="1"/>
  </cols>
  <sheetData>
    <row r="1" ht="13.5">
      <c r="A1" s="1077" t="s">
        <v>1188</v>
      </c>
    </row>
    <row r="3" spans="1:42" s="47" customFormat="1" ht="13.5">
      <c r="A3" s="676" t="s">
        <v>1039</v>
      </c>
      <c r="F3" s="254"/>
      <c r="G3" s="254"/>
      <c r="H3" s="254"/>
      <c r="I3" s="254"/>
      <c r="J3" s="254"/>
      <c r="K3" s="254"/>
      <c r="L3" s="254"/>
      <c r="M3" s="254"/>
      <c r="N3" s="254"/>
      <c r="O3" s="676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676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ht="6" customHeight="1"/>
    <row r="5" spans="1:42" ht="12.75" customHeight="1">
      <c r="A5" s="1244" t="s">
        <v>308</v>
      </c>
      <c r="B5" s="1245"/>
      <c r="C5" s="1254" t="s">
        <v>1095</v>
      </c>
      <c r="D5" s="1254"/>
      <c r="E5" s="1254"/>
      <c r="F5" s="1253" t="s">
        <v>1089</v>
      </c>
      <c r="G5" s="1303"/>
      <c r="H5" s="1123"/>
      <c r="I5" s="1253" t="s">
        <v>1090</v>
      </c>
      <c r="J5" s="1303"/>
      <c r="K5" s="1123"/>
      <c r="L5" s="1253" t="s">
        <v>1101</v>
      </c>
      <c r="M5" s="1303"/>
      <c r="N5" s="1303"/>
      <c r="O5" s="1244" t="s">
        <v>308</v>
      </c>
      <c r="P5" s="1245"/>
      <c r="Q5" s="1253" t="s">
        <v>1093</v>
      </c>
      <c r="R5" s="1303"/>
      <c r="S5" s="1123"/>
      <c r="T5" s="1123" t="s">
        <v>1094</v>
      </c>
      <c r="U5" s="1254"/>
      <c r="V5" s="1253"/>
      <c r="W5" s="1254" t="s">
        <v>1096</v>
      </c>
      <c r="X5" s="1254"/>
      <c r="Y5" s="1253"/>
      <c r="Z5" s="1254" t="s">
        <v>1097</v>
      </c>
      <c r="AA5" s="1254"/>
      <c r="AB5" s="1253"/>
      <c r="AC5" s="1244" t="s">
        <v>308</v>
      </c>
      <c r="AD5" s="1245"/>
      <c r="AE5" s="1254" t="s">
        <v>1098</v>
      </c>
      <c r="AF5" s="1254"/>
      <c r="AG5" s="1253"/>
      <c r="AH5" s="1254" t="s">
        <v>1099</v>
      </c>
      <c r="AI5" s="1254"/>
      <c r="AJ5" s="1253"/>
      <c r="AK5" s="1254" t="s">
        <v>1100</v>
      </c>
      <c r="AL5" s="1254"/>
      <c r="AM5" s="1253"/>
      <c r="AN5" s="1254" t="s">
        <v>887</v>
      </c>
      <c r="AO5" s="1254"/>
      <c r="AP5" s="1253"/>
    </row>
    <row r="6" spans="1:42" ht="12.75" customHeight="1">
      <c r="A6" s="1246"/>
      <c r="B6" s="1247"/>
      <c r="C6" s="72" t="s">
        <v>395</v>
      </c>
      <c r="D6" s="72" t="s">
        <v>647</v>
      </c>
      <c r="E6" s="72" t="s">
        <v>648</v>
      </c>
      <c r="F6" s="72" t="s">
        <v>395</v>
      </c>
      <c r="G6" s="72" t="s">
        <v>647</v>
      </c>
      <c r="H6" s="72" t="s">
        <v>648</v>
      </c>
      <c r="I6" s="72" t="s">
        <v>395</v>
      </c>
      <c r="J6" s="72" t="s">
        <v>647</v>
      </c>
      <c r="K6" s="72" t="s">
        <v>648</v>
      </c>
      <c r="L6" s="72" t="s">
        <v>395</v>
      </c>
      <c r="M6" s="72" t="s">
        <v>647</v>
      </c>
      <c r="N6" s="483" t="s">
        <v>648</v>
      </c>
      <c r="O6" s="1246"/>
      <c r="P6" s="1247"/>
      <c r="Q6" s="72" t="s">
        <v>395</v>
      </c>
      <c r="R6" s="72" t="s">
        <v>647</v>
      </c>
      <c r="S6" s="72" t="s">
        <v>648</v>
      </c>
      <c r="T6" s="72" t="s">
        <v>395</v>
      </c>
      <c r="U6" s="72" t="s">
        <v>647</v>
      </c>
      <c r="V6" s="483" t="s">
        <v>648</v>
      </c>
      <c r="W6" s="72" t="s">
        <v>395</v>
      </c>
      <c r="X6" s="72" t="s">
        <v>647</v>
      </c>
      <c r="Y6" s="483" t="s">
        <v>648</v>
      </c>
      <c r="Z6" s="72" t="s">
        <v>395</v>
      </c>
      <c r="AA6" s="72" t="s">
        <v>647</v>
      </c>
      <c r="AB6" s="483" t="s">
        <v>648</v>
      </c>
      <c r="AC6" s="1246"/>
      <c r="AD6" s="1247"/>
      <c r="AE6" s="72" t="s">
        <v>395</v>
      </c>
      <c r="AF6" s="72" t="s">
        <v>647</v>
      </c>
      <c r="AG6" s="483" t="s">
        <v>648</v>
      </c>
      <c r="AH6" s="72" t="s">
        <v>395</v>
      </c>
      <c r="AI6" s="72" t="s">
        <v>647</v>
      </c>
      <c r="AJ6" s="483" t="s">
        <v>648</v>
      </c>
      <c r="AK6" s="72" t="s">
        <v>395</v>
      </c>
      <c r="AL6" s="72" t="s">
        <v>647</v>
      </c>
      <c r="AM6" s="483" t="s">
        <v>648</v>
      </c>
      <c r="AN6" s="72" t="s">
        <v>395</v>
      </c>
      <c r="AO6" s="72" t="s">
        <v>647</v>
      </c>
      <c r="AP6" s="483" t="s">
        <v>648</v>
      </c>
    </row>
    <row r="7" spans="1:42" ht="12.75" customHeight="1">
      <c r="A7" s="258" t="s">
        <v>795</v>
      </c>
      <c r="B7" s="259"/>
      <c r="C7" s="295">
        <f>SUM(C8:C66)</f>
        <v>13389</v>
      </c>
      <c r="D7" s="295">
        <f aca="true" t="shared" si="0" ref="D7:N7">SUM(D8:D66)</f>
        <v>6781</v>
      </c>
      <c r="E7" s="452">
        <f t="shared" si="0"/>
        <v>6608</v>
      </c>
      <c r="F7" s="295">
        <f t="shared" si="0"/>
        <v>4914</v>
      </c>
      <c r="G7" s="295">
        <f t="shared" si="0"/>
        <v>2496</v>
      </c>
      <c r="H7" s="452">
        <f t="shared" si="0"/>
        <v>2418</v>
      </c>
      <c r="I7" s="295">
        <f t="shared" si="0"/>
        <v>2655</v>
      </c>
      <c r="J7" s="295">
        <f t="shared" si="0"/>
        <v>1367</v>
      </c>
      <c r="K7" s="295">
        <f t="shared" si="0"/>
        <v>1288</v>
      </c>
      <c r="L7" s="931">
        <f t="shared" si="0"/>
        <v>2646</v>
      </c>
      <c r="M7" s="910">
        <f t="shared" si="0"/>
        <v>1381</v>
      </c>
      <c r="N7" s="910">
        <f t="shared" si="0"/>
        <v>1265</v>
      </c>
      <c r="O7" s="258" t="s">
        <v>795</v>
      </c>
      <c r="P7" s="259"/>
      <c r="Q7" s="295">
        <f>SUM(Q8:Q66)</f>
        <v>233</v>
      </c>
      <c r="R7" s="295">
        <f aca="true" t="shared" si="1" ref="R7:AB7">SUM(R8:R66)</f>
        <v>93</v>
      </c>
      <c r="S7" s="910">
        <f t="shared" si="1"/>
        <v>140</v>
      </c>
      <c r="T7" s="931">
        <f t="shared" si="1"/>
        <v>2769</v>
      </c>
      <c r="U7" s="910">
        <f t="shared" si="1"/>
        <v>1345</v>
      </c>
      <c r="V7" s="910">
        <f t="shared" si="1"/>
        <v>1424</v>
      </c>
      <c r="W7" s="931">
        <f t="shared" si="1"/>
        <v>172</v>
      </c>
      <c r="X7" s="910">
        <f t="shared" si="1"/>
        <v>99</v>
      </c>
      <c r="Y7" s="910">
        <f t="shared" si="1"/>
        <v>73</v>
      </c>
      <c r="Z7" s="949">
        <f t="shared" si="1"/>
        <v>4327</v>
      </c>
      <c r="AA7" s="910">
        <f t="shared" si="1"/>
        <v>2195</v>
      </c>
      <c r="AB7" s="910">
        <f t="shared" si="1"/>
        <v>2132</v>
      </c>
      <c r="AC7" s="258" t="s">
        <v>795</v>
      </c>
      <c r="AD7" s="259"/>
      <c r="AE7" s="295">
        <f>SUM(AE8:AE66)</f>
        <v>652</v>
      </c>
      <c r="AF7" s="910">
        <f aca="true" t="shared" si="2" ref="AF7:AP7">SUM(AF8:AF66)</f>
        <v>309</v>
      </c>
      <c r="AG7" s="910">
        <f t="shared" si="2"/>
        <v>343</v>
      </c>
      <c r="AH7" s="931">
        <f t="shared" si="2"/>
        <v>1177</v>
      </c>
      <c r="AI7" s="910">
        <f t="shared" si="2"/>
        <v>606</v>
      </c>
      <c r="AJ7" s="910">
        <f t="shared" si="2"/>
        <v>571</v>
      </c>
      <c r="AK7" s="931">
        <f t="shared" si="2"/>
        <v>377</v>
      </c>
      <c r="AL7" s="910">
        <f t="shared" si="2"/>
        <v>202</v>
      </c>
      <c r="AM7" s="910">
        <f t="shared" si="2"/>
        <v>175</v>
      </c>
      <c r="AN7" s="931">
        <f t="shared" si="2"/>
        <v>2121</v>
      </c>
      <c r="AO7" s="910">
        <f t="shared" si="2"/>
        <v>1078</v>
      </c>
      <c r="AP7" s="910">
        <f t="shared" si="2"/>
        <v>1043</v>
      </c>
    </row>
    <row r="8" spans="1:42" ht="12.75" customHeight="1">
      <c r="A8" s="265" t="s">
        <v>314</v>
      </c>
      <c r="B8" s="266"/>
      <c r="C8" s="303">
        <v>35</v>
      </c>
      <c r="D8" s="303">
        <v>18</v>
      </c>
      <c r="E8" s="450">
        <v>17</v>
      </c>
      <c r="F8" s="303">
        <v>17</v>
      </c>
      <c r="G8" s="303">
        <v>11</v>
      </c>
      <c r="H8" s="450">
        <v>6</v>
      </c>
      <c r="I8" s="303">
        <v>7</v>
      </c>
      <c r="J8" s="303">
        <v>1</v>
      </c>
      <c r="K8" s="303">
        <v>6</v>
      </c>
      <c r="L8" s="485">
        <v>6</v>
      </c>
      <c r="M8" s="303">
        <v>5</v>
      </c>
      <c r="N8" s="303">
        <v>1</v>
      </c>
      <c r="O8" s="265" t="s">
        <v>314</v>
      </c>
      <c r="P8" s="266"/>
      <c r="Q8" s="485">
        <v>1</v>
      </c>
      <c r="R8" s="303" t="s">
        <v>679</v>
      </c>
      <c r="S8" s="303">
        <v>1</v>
      </c>
      <c r="T8" s="485">
        <v>4</v>
      </c>
      <c r="U8" s="303">
        <v>1</v>
      </c>
      <c r="V8" s="303">
        <v>3</v>
      </c>
      <c r="W8" s="485" t="s">
        <v>679</v>
      </c>
      <c r="X8" s="303" t="s">
        <v>679</v>
      </c>
      <c r="Y8" s="303" t="s">
        <v>679</v>
      </c>
      <c r="Z8" s="950">
        <v>12</v>
      </c>
      <c r="AA8" s="303">
        <v>6</v>
      </c>
      <c r="AB8" s="303">
        <v>6</v>
      </c>
      <c r="AC8" s="265" t="s">
        <v>314</v>
      </c>
      <c r="AD8" s="266"/>
      <c r="AE8" s="485">
        <v>2</v>
      </c>
      <c r="AF8" s="303" t="s">
        <v>679</v>
      </c>
      <c r="AG8" s="303">
        <v>2</v>
      </c>
      <c r="AH8" s="485">
        <v>1</v>
      </c>
      <c r="AI8" s="303">
        <v>1</v>
      </c>
      <c r="AJ8" s="303" t="s">
        <v>679</v>
      </c>
      <c r="AK8" s="485">
        <v>2</v>
      </c>
      <c r="AL8" s="303">
        <v>1</v>
      </c>
      <c r="AM8" s="303">
        <v>1</v>
      </c>
      <c r="AN8" s="485">
        <v>7</v>
      </c>
      <c r="AO8" s="303">
        <v>4</v>
      </c>
      <c r="AP8" s="303">
        <v>3</v>
      </c>
    </row>
    <row r="9" spans="1:42" ht="12.75" customHeight="1">
      <c r="A9" s="258" t="s">
        <v>315</v>
      </c>
      <c r="B9" s="270"/>
      <c r="C9" s="295">
        <v>48</v>
      </c>
      <c r="D9" s="295">
        <v>28</v>
      </c>
      <c r="E9" s="452">
        <v>20</v>
      </c>
      <c r="F9" s="295">
        <v>18</v>
      </c>
      <c r="G9" s="295">
        <v>11</v>
      </c>
      <c r="H9" s="452">
        <v>7</v>
      </c>
      <c r="I9" s="295">
        <v>7</v>
      </c>
      <c r="J9" s="295">
        <v>6</v>
      </c>
      <c r="K9" s="295">
        <v>1</v>
      </c>
      <c r="L9" s="472">
        <v>12</v>
      </c>
      <c r="M9" s="295">
        <v>6</v>
      </c>
      <c r="N9" s="295">
        <v>6</v>
      </c>
      <c r="O9" s="258" t="s">
        <v>315</v>
      </c>
      <c r="P9" s="270"/>
      <c r="Q9" s="472" t="s">
        <v>679</v>
      </c>
      <c r="R9" s="295" t="s">
        <v>679</v>
      </c>
      <c r="S9" s="295" t="s">
        <v>679</v>
      </c>
      <c r="T9" s="472">
        <v>11</v>
      </c>
      <c r="U9" s="295">
        <v>5</v>
      </c>
      <c r="V9" s="295">
        <v>6</v>
      </c>
      <c r="W9" s="472" t="s">
        <v>679</v>
      </c>
      <c r="X9" s="295" t="s">
        <v>679</v>
      </c>
      <c r="Y9" s="295" t="s">
        <v>679</v>
      </c>
      <c r="Z9" s="951">
        <v>21</v>
      </c>
      <c r="AA9" s="295">
        <v>12</v>
      </c>
      <c r="AB9" s="295">
        <v>9</v>
      </c>
      <c r="AC9" s="258" t="s">
        <v>315</v>
      </c>
      <c r="AD9" s="270"/>
      <c r="AE9" s="472">
        <v>4</v>
      </c>
      <c r="AF9" s="295">
        <v>2</v>
      </c>
      <c r="AG9" s="295">
        <v>2</v>
      </c>
      <c r="AH9" s="472">
        <v>1</v>
      </c>
      <c r="AI9" s="295">
        <v>1</v>
      </c>
      <c r="AJ9" s="295" t="s">
        <v>679</v>
      </c>
      <c r="AK9" s="472" t="s">
        <v>679</v>
      </c>
      <c r="AL9" s="295" t="s">
        <v>679</v>
      </c>
      <c r="AM9" s="295" t="s">
        <v>679</v>
      </c>
      <c r="AN9" s="472">
        <v>16</v>
      </c>
      <c r="AO9" s="295">
        <v>9</v>
      </c>
      <c r="AP9" s="295">
        <v>7</v>
      </c>
    </row>
    <row r="10" spans="1:42" ht="12.75" customHeight="1">
      <c r="A10" s="258" t="s">
        <v>316</v>
      </c>
      <c r="B10" s="270"/>
      <c r="C10" s="295">
        <v>79</v>
      </c>
      <c r="D10" s="295">
        <v>46</v>
      </c>
      <c r="E10" s="452">
        <v>33</v>
      </c>
      <c r="F10" s="295">
        <v>33</v>
      </c>
      <c r="G10" s="295">
        <v>23</v>
      </c>
      <c r="H10" s="452">
        <v>10</v>
      </c>
      <c r="I10" s="295">
        <v>15</v>
      </c>
      <c r="J10" s="295">
        <v>8</v>
      </c>
      <c r="K10" s="295">
        <v>7</v>
      </c>
      <c r="L10" s="472">
        <v>14</v>
      </c>
      <c r="M10" s="295">
        <v>6</v>
      </c>
      <c r="N10" s="295">
        <v>8</v>
      </c>
      <c r="O10" s="258" t="s">
        <v>316</v>
      </c>
      <c r="P10" s="270"/>
      <c r="Q10" s="472" t="s">
        <v>679</v>
      </c>
      <c r="R10" s="295" t="s">
        <v>679</v>
      </c>
      <c r="S10" s="295" t="s">
        <v>679</v>
      </c>
      <c r="T10" s="472">
        <v>14</v>
      </c>
      <c r="U10" s="295">
        <v>6</v>
      </c>
      <c r="V10" s="295">
        <v>8</v>
      </c>
      <c r="W10" s="472">
        <v>3</v>
      </c>
      <c r="X10" s="295">
        <v>3</v>
      </c>
      <c r="Y10" s="295" t="s">
        <v>679</v>
      </c>
      <c r="Z10" s="951">
        <v>17</v>
      </c>
      <c r="AA10" s="295">
        <v>8</v>
      </c>
      <c r="AB10" s="295">
        <v>9</v>
      </c>
      <c r="AC10" s="258" t="s">
        <v>316</v>
      </c>
      <c r="AD10" s="270"/>
      <c r="AE10" s="472">
        <v>4</v>
      </c>
      <c r="AF10" s="295">
        <v>1</v>
      </c>
      <c r="AG10" s="295">
        <v>3</v>
      </c>
      <c r="AH10" s="472">
        <v>2</v>
      </c>
      <c r="AI10" s="295">
        <v>2</v>
      </c>
      <c r="AJ10" s="295" t="s">
        <v>679</v>
      </c>
      <c r="AK10" s="472" t="s">
        <v>679</v>
      </c>
      <c r="AL10" s="295" t="s">
        <v>679</v>
      </c>
      <c r="AM10" s="295" t="s">
        <v>679</v>
      </c>
      <c r="AN10" s="472">
        <v>11</v>
      </c>
      <c r="AO10" s="295">
        <v>5</v>
      </c>
      <c r="AP10" s="295">
        <v>6</v>
      </c>
    </row>
    <row r="11" spans="1:42" ht="12.75" customHeight="1">
      <c r="A11" s="258" t="s">
        <v>317</v>
      </c>
      <c r="B11" s="270"/>
      <c r="C11" s="295">
        <v>98</v>
      </c>
      <c r="D11" s="295">
        <v>49</v>
      </c>
      <c r="E11" s="452">
        <v>49</v>
      </c>
      <c r="F11" s="295">
        <v>33</v>
      </c>
      <c r="G11" s="295">
        <v>16</v>
      </c>
      <c r="H11" s="452">
        <v>17</v>
      </c>
      <c r="I11" s="295">
        <v>18</v>
      </c>
      <c r="J11" s="295">
        <v>9</v>
      </c>
      <c r="K11" s="295">
        <v>9</v>
      </c>
      <c r="L11" s="472">
        <v>21</v>
      </c>
      <c r="M11" s="295">
        <v>14</v>
      </c>
      <c r="N11" s="295">
        <v>7</v>
      </c>
      <c r="O11" s="258" t="s">
        <v>317</v>
      </c>
      <c r="P11" s="270"/>
      <c r="Q11" s="472">
        <v>2</v>
      </c>
      <c r="R11" s="295" t="s">
        <v>679</v>
      </c>
      <c r="S11" s="295">
        <v>2</v>
      </c>
      <c r="T11" s="472">
        <v>24</v>
      </c>
      <c r="U11" s="295">
        <v>10</v>
      </c>
      <c r="V11" s="295">
        <v>14</v>
      </c>
      <c r="W11" s="472" t="s">
        <v>679</v>
      </c>
      <c r="X11" s="295" t="s">
        <v>679</v>
      </c>
      <c r="Y11" s="295" t="s">
        <v>679</v>
      </c>
      <c r="Z11" s="951">
        <v>21</v>
      </c>
      <c r="AA11" s="295">
        <v>12</v>
      </c>
      <c r="AB11" s="295">
        <v>9</v>
      </c>
      <c r="AC11" s="258" t="s">
        <v>317</v>
      </c>
      <c r="AD11" s="270"/>
      <c r="AE11" s="472">
        <v>6</v>
      </c>
      <c r="AF11" s="295">
        <v>5</v>
      </c>
      <c r="AG11" s="295">
        <v>1</v>
      </c>
      <c r="AH11" s="472">
        <v>4</v>
      </c>
      <c r="AI11" s="295">
        <v>2</v>
      </c>
      <c r="AJ11" s="295">
        <v>2</v>
      </c>
      <c r="AK11" s="472" t="s">
        <v>679</v>
      </c>
      <c r="AL11" s="295" t="s">
        <v>679</v>
      </c>
      <c r="AM11" s="295" t="s">
        <v>679</v>
      </c>
      <c r="AN11" s="472">
        <v>11</v>
      </c>
      <c r="AO11" s="295">
        <v>5</v>
      </c>
      <c r="AP11" s="295">
        <v>6</v>
      </c>
    </row>
    <row r="12" spans="1:42" ht="12.75" customHeight="1">
      <c r="A12" s="273" t="s">
        <v>318</v>
      </c>
      <c r="B12" s="274"/>
      <c r="C12" s="291" t="s">
        <v>679</v>
      </c>
      <c r="D12" s="291" t="s">
        <v>679</v>
      </c>
      <c r="E12" s="344" t="s">
        <v>679</v>
      </c>
      <c r="F12" s="291" t="s">
        <v>679</v>
      </c>
      <c r="G12" s="291" t="s">
        <v>679</v>
      </c>
      <c r="H12" s="344" t="s">
        <v>679</v>
      </c>
      <c r="I12" s="291" t="s">
        <v>679</v>
      </c>
      <c r="J12" s="291" t="s">
        <v>679</v>
      </c>
      <c r="K12" s="291" t="s">
        <v>679</v>
      </c>
      <c r="L12" s="347" t="s">
        <v>679</v>
      </c>
      <c r="M12" s="291" t="s">
        <v>679</v>
      </c>
      <c r="N12" s="291" t="s">
        <v>679</v>
      </c>
      <c r="O12" s="273" t="s">
        <v>318</v>
      </c>
      <c r="P12" s="274"/>
      <c r="Q12" s="347" t="s">
        <v>679</v>
      </c>
      <c r="R12" s="291" t="s">
        <v>679</v>
      </c>
      <c r="S12" s="291" t="s">
        <v>679</v>
      </c>
      <c r="T12" s="347" t="s">
        <v>679</v>
      </c>
      <c r="U12" s="291" t="s">
        <v>679</v>
      </c>
      <c r="V12" s="291" t="s">
        <v>679</v>
      </c>
      <c r="W12" s="347" t="s">
        <v>679</v>
      </c>
      <c r="X12" s="291" t="s">
        <v>679</v>
      </c>
      <c r="Y12" s="291" t="s">
        <v>679</v>
      </c>
      <c r="Z12" s="952" t="s">
        <v>679</v>
      </c>
      <c r="AA12" s="291" t="s">
        <v>679</v>
      </c>
      <c r="AB12" s="291" t="s">
        <v>679</v>
      </c>
      <c r="AC12" s="273" t="s">
        <v>318</v>
      </c>
      <c r="AD12" s="274"/>
      <c r="AE12" s="347" t="s">
        <v>679</v>
      </c>
      <c r="AF12" s="291" t="s">
        <v>679</v>
      </c>
      <c r="AG12" s="291" t="s">
        <v>679</v>
      </c>
      <c r="AH12" s="347" t="s">
        <v>679</v>
      </c>
      <c r="AI12" s="291" t="s">
        <v>679</v>
      </c>
      <c r="AJ12" s="291" t="s">
        <v>679</v>
      </c>
      <c r="AK12" s="347" t="s">
        <v>679</v>
      </c>
      <c r="AL12" s="291" t="s">
        <v>679</v>
      </c>
      <c r="AM12" s="291" t="s">
        <v>679</v>
      </c>
      <c r="AN12" s="347" t="s">
        <v>679</v>
      </c>
      <c r="AO12" s="291" t="s">
        <v>679</v>
      </c>
      <c r="AP12" s="291" t="s">
        <v>679</v>
      </c>
    </row>
    <row r="13" spans="1:42" ht="12.75" customHeight="1">
      <c r="A13" s="258" t="s">
        <v>319</v>
      </c>
      <c r="B13" s="270"/>
      <c r="C13" s="295">
        <v>908</v>
      </c>
      <c r="D13" s="295">
        <v>458</v>
      </c>
      <c r="E13" s="452">
        <v>450</v>
      </c>
      <c r="F13" s="295">
        <v>286</v>
      </c>
      <c r="G13" s="295">
        <v>141</v>
      </c>
      <c r="H13" s="452">
        <v>145</v>
      </c>
      <c r="I13" s="295">
        <v>180</v>
      </c>
      <c r="J13" s="295">
        <v>95</v>
      </c>
      <c r="K13" s="295">
        <v>85</v>
      </c>
      <c r="L13" s="472">
        <v>194</v>
      </c>
      <c r="M13" s="295">
        <v>96</v>
      </c>
      <c r="N13" s="295">
        <v>98</v>
      </c>
      <c r="O13" s="258" t="s">
        <v>319</v>
      </c>
      <c r="P13" s="270"/>
      <c r="Q13" s="472">
        <v>19</v>
      </c>
      <c r="R13" s="295">
        <v>5</v>
      </c>
      <c r="S13" s="295">
        <v>14</v>
      </c>
      <c r="T13" s="472">
        <v>221</v>
      </c>
      <c r="U13" s="295">
        <v>116</v>
      </c>
      <c r="V13" s="295">
        <v>105</v>
      </c>
      <c r="W13" s="472">
        <v>8</v>
      </c>
      <c r="X13" s="295">
        <v>5</v>
      </c>
      <c r="Y13" s="295">
        <v>3</v>
      </c>
      <c r="Z13" s="951">
        <v>196</v>
      </c>
      <c r="AA13" s="295">
        <v>109</v>
      </c>
      <c r="AB13" s="295">
        <v>87</v>
      </c>
      <c r="AC13" s="258" t="s">
        <v>319</v>
      </c>
      <c r="AD13" s="270"/>
      <c r="AE13" s="472">
        <v>39</v>
      </c>
      <c r="AF13" s="295">
        <v>18</v>
      </c>
      <c r="AG13" s="295">
        <v>21</v>
      </c>
      <c r="AH13" s="472">
        <v>56</v>
      </c>
      <c r="AI13" s="295">
        <v>36</v>
      </c>
      <c r="AJ13" s="295">
        <v>20</v>
      </c>
      <c r="AK13" s="472">
        <v>5</v>
      </c>
      <c r="AL13" s="295">
        <v>2</v>
      </c>
      <c r="AM13" s="295">
        <v>3</v>
      </c>
      <c r="AN13" s="472">
        <v>96</v>
      </c>
      <c r="AO13" s="295">
        <v>53</v>
      </c>
      <c r="AP13" s="295">
        <v>43</v>
      </c>
    </row>
    <row r="14" spans="1:42" ht="12.75" customHeight="1">
      <c r="A14" s="258" t="s">
        <v>320</v>
      </c>
      <c r="B14" s="270"/>
      <c r="C14" s="295">
        <v>307</v>
      </c>
      <c r="D14" s="295">
        <v>153</v>
      </c>
      <c r="E14" s="452">
        <v>154</v>
      </c>
      <c r="F14" s="295">
        <v>112</v>
      </c>
      <c r="G14" s="295">
        <v>56</v>
      </c>
      <c r="H14" s="452">
        <v>56</v>
      </c>
      <c r="I14" s="295">
        <v>60</v>
      </c>
      <c r="J14" s="295">
        <v>30</v>
      </c>
      <c r="K14" s="295">
        <v>30</v>
      </c>
      <c r="L14" s="472">
        <v>63</v>
      </c>
      <c r="M14" s="295">
        <v>30</v>
      </c>
      <c r="N14" s="295">
        <v>33</v>
      </c>
      <c r="O14" s="258" t="s">
        <v>320</v>
      </c>
      <c r="P14" s="270"/>
      <c r="Q14" s="472">
        <v>3</v>
      </c>
      <c r="R14" s="295">
        <v>3</v>
      </c>
      <c r="S14" s="295" t="s">
        <v>679</v>
      </c>
      <c r="T14" s="472">
        <v>65</v>
      </c>
      <c r="U14" s="295">
        <v>32</v>
      </c>
      <c r="V14" s="295">
        <v>33</v>
      </c>
      <c r="W14" s="472">
        <v>4</v>
      </c>
      <c r="X14" s="295">
        <v>2</v>
      </c>
      <c r="Y14" s="295">
        <v>2</v>
      </c>
      <c r="Z14" s="951">
        <v>79</v>
      </c>
      <c r="AA14" s="295">
        <v>36</v>
      </c>
      <c r="AB14" s="295">
        <v>43</v>
      </c>
      <c r="AC14" s="258" t="s">
        <v>320</v>
      </c>
      <c r="AD14" s="270"/>
      <c r="AE14" s="472">
        <v>17</v>
      </c>
      <c r="AF14" s="295">
        <v>7</v>
      </c>
      <c r="AG14" s="295">
        <v>10</v>
      </c>
      <c r="AH14" s="472">
        <v>19</v>
      </c>
      <c r="AI14" s="295">
        <v>11</v>
      </c>
      <c r="AJ14" s="295">
        <v>8</v>
      </c>
      <c r="AK14" s="472" t="s">
        <v>679</v>
      </c>
      <c r="AL14" s="295" t="s">
        <v>679</v>
      </c>
      <c r="AM14" s="295" t="s">
        <v>679</v>
      </c>
      <c r="AN14" s="472">
        <v>43</v>
      </c>
      <c r="AO14" s="295">
        <v>18</v>
      </c>
      <c r="AP14" s="295">
        <v>25</v>
      </c>
    </row>
    <row r="15" spans="1:42" ht="12.75" customHeight="1">
      <c r="A15" s="258" t="s">
        <v>321</v>
      </c>
      <c r="B15" s="270"/>
      <c r="C15" s="295">
        <v>227</v>
      </c>
      <c r="D15" s="295">
        <v>116</v>
      </c>
      <c r="E15" s="452">
        <v>111</v>
      </c>
      <c r="F15" s="295">
        <v>95</v>
      </c>
      <c r="G15" s="295">
        <v>54</v>
      </c>
      <c r="H15" s="452">
        <v>41</v>
      </c>
      <c r="I15" s="295">
        <v>40</v>
      </c>
      <c r="J15" s="295">
        <v>22</v>
      </c>
      <c r="K15" s="295">
        <v>18</v>
      </c>
      <c r="L15" s="472">
        <v>37</v>
      </c>
      <c r="M15" s="295">
        <v>20</v>
      </c>
      <c r="N15" s="295">
        <v>17</v>
      </c>
      <c r="O15" s="258" t="s">
        <v>321</v>
      </c>
      <c r="P15" s="270"/>
      <c r="Q15" s="472">
        <v>7</v>
      </c>
      <c r="R15" s="295">
        <v>1</v>
      </c>
      <c r="S15" s="295">
        <v>6</v>
      </c>
      <c r="T15" s="472">
        <v>43</v>
      </c>
      <c r="U15" s="295">
        <v>17</v>
      </c>
      <c r="V15" s="295">
        <v>26</v>
      </c>
      <c r="W15" s="472">
        <v>5</v>
      </c>
      <c r="X15" s="295">
        <v>2</v>
      </c>
      <c r="Y15" s="295">
        <v>3</v>
      </c>
      <c r="Z15" s="951">
        <v>65</v>
      </c>
      <c r="AA15" s="295">
        <v>25</v>
      </c>
      <c r="AB15" s="295">
        <v>40</v>
      </c>
      <c r="AC15" s="258" t="s">
        <v>321</v>
      </c>
      <c r="AD15" s="270"/>
      <c r="AE15" s="472">
        <v>15</v>
      </c>
      <c r="AF15" s="295">
        <v>8</v>
      </c>
      <c r="AG15" s="295">
        <v>7</v>
      </c>
      <c r="AH15" s="472">
        <v>12</v>
      </c>
      <c r="AI15" s="295">
        <v>5</v>
      </c>
      <c r="AJ15" s="295">
        <v>7</v>
      </c>
      <c r="AK15" s="472" t="s">
        <v>679</v>
      </c>
      <c r="AL15" s="295" t="s">
        <v>679</v>
      </c>
      <c r="AM15" s="295" t="s">
        <v>679</v>
      </c>
      <c r="AN15" s="472">
        <v>38</v>
      </c>
      <c r="AO15" s="295">
        <v>12</v>
      </c>
      <c r="AP15" s="295">
        <v>26</v>
      </c>
    </row>
    <row r="16" spans="1:42" ht="12.75" customHeight="1">
      <c r="A16" s="258" t="s">
        <v>322</v>
      </c>
      <c r="B16" s="270"/>
      <c r="C16" s="295">
        <v>623</v>
      </c>
      <c r="D16" s="295">
        <v>300</v>
      </c>
      <c r="E16" s="452">
        <v>323</v>
      </c>
      <c r="F16" s="295">
        <v>242</v>
      </c>
      <c r="G16" s="295">
        <v>103</v>
      </c>
      <c r="H16" s="452">
        <v>139</v>
      </c>
      <c r="I16" s="295">
        <v>130</v>
      </c>
      <c r="J16" s="295">
        <v>79</v>
      </c>
      <c r="K16" s="295">
        <v>51</v>
      </c>
      <c r="L16" s="472">
        <v>110</v>
      </c>
      <c r="M16" s="295">
        <v>57</v>
      </c>
      <c r="N16" s="295">
        <v>53</v>
      </c>
      <c r="O16" s="258" t="s">
        <v>322</v>
      </c>
      <c r="P16" s="270"/>
      <c r="Q16" s="472">
        <v>7</v>
      </c>
      <c r="R16" s="295">
        <v>1</v>
      </c>
      <c r="S16" s="295">
        <v>6</v>
      </c>
      <c r="T16" s="472">
        <v>125</v>
      </c>
      <c r="U16" s="295">
        <v>56</v>
      </c>
      <c r="V16" s="295">
        <v>69</v>
      </c>
      <c r="W16" s="472">
        <v>9</v>
      </c>
      <c r="X16" s="295">
        <v>4</v>
      </c>
      <c r="Y16" s="295">
        <v>5</v>
      </c>
      <c r="Z16" s="951">
        <v>157</v>
      </c>
      <c r="AA16" s="295">
        <v>83</v>
      </c>
      <c r="AB16" s="295">
        <v>74</v>
      </c>
      <c r="AC16" s="258" t="s">
        <v>322</v>
      </c>
      <c r="AD16" s="270"/>
      <c r="AE16" s="472">
        <v>43</v>
      </c>
      <c r="AF16" s="295">
        <v>21</v>
      </c>
      <c r="AG16" s="295">
        <v>22</v>
      </c>
      <c r="AH16" s="472">
        <v>35</v>
      </c>
      <c r="AI16" s="295">
        <v>21</v>
      </c>
      <c r="AJ16" s="295">
        <v>14</v>
      </c>
      <c r="AK16" s="472">
        <v>3</v>
      </c>
      <c r="AL16" s="295">
        <v>1</v>
      </c>
      <c r="AM16" s="295">
        <v>2</v>
      </c>
      <c r="AN16" s="472">
        <v>76</v>
      </c>
      <c r="AO16" s="295">
        <v>40</v>
      </c>
      <c r="AP16" s="295">
        <v>36</v>
      </c>
    </row>
    <row r="17" spans="1:42" ht="12.75" customHeight="1">
      <c r="A17" s="258" t="s">
        <v>323</v>
      </c>
      <c r="B17" s="270"/>
      <c r="C17" s="295">
        <v>275</v>
      </c>
      <c r="D17" s="295">
        <v>134</v>
      </c>
      <c r="E17" s="452">
        <v>141</v>
      </c>
      <c r="F17" s="295">
        <v>87</v>
      </c>
      <c r="G17" s="295">
        <v>44</v>
      </c>
      <c r="H17" s="452">
        <v>43</v>
      </c>
      <c r="I17" s="295">
        <v>51</v>
      </c>
      <c r="J17" s="295">
        <v>23</v>
      </c>
      <c r="K17" s="295">
        <v>28</v>
      </c>
      <c r="L17" s="472">
        <v>63</v>
      </c>
      <c r="M17" s="295">
        <v>35</v>
      </c>
      <c r="N17" s="295">
        <v>28</v>
      </c>
      <c r="O17" s="258" t="s">
        <v>323</v>
      </c>
      <c r="P17" s="270"/>
      <c r="Q17" s="472">
        <v>3</v>
      </c>
      <c r="R17" s="295">
        <v>1</v>
      </c>
      <c r="S17" s="295">
        <v>2</v>
      </c>
      <c r="T17" s="472">
        <v>69</v>
      </c>
      <c r="U17" s="295">
        <v>30</v>
      </c>
      <c r="V17" s="295">
        <v>39</v>
      </c>
      <c r="W17" s="472">
        <v>2</v>
      </c>
      <c r="X17" s="295">
        <v>1</v>
      </c>
      <c r="Y17" s="295">
        <v>1</v>
      </c>
      <c r="Z17" s="951">
        <v>99</v>
      </c>
      <c r="AA17" s="295">
        <v>49</v>
      </c>
      <c r="AB17" s="295">
        <v>50</v>
      </c>
      <c r="AC17" s="258" t="s">
        <v>323</v>
      </c>
      <c r="AD17" s="270"/>
      <c r="AE17" s="472">
        <v>13</v>
      </c>
      <c r="AF17" s="295">
        <v>10</v>
      </c>
      <c r="AG17" s="295">
        <v>3</v>
      </c>
      <c r="AH17" s="472">
        <v>31</v>
      </c>
      <c r="AI17" s="295">
        <v>11</v>
      </c>
      <c r="AJ17" s="295">
        <v>20</v>
      </c>
      <c r="AK17" s="472">
        <v>3</v>
      </c>
      <c r="AL17" s="295">
        <v>2</v>
      </c>
      <c r="AM17" s="295">
        <v>1</v>
      </c>
      <c r="AN17" s="472">
        <v>52</v>
      </c>
      <c r="AO17" s="295">
        <v>26</v>
      </c>
      <c r="AP17" s="295">
        <v>26</v>
      </c>
    </row>
    <row r="18" spans="1:42" ht="12.75" customHeight="1">
      <c r="A18" s="265" t="s">
        <v>324</v>
      </c>
      <c r="B18" s="266"/>
      <c r="C18" s="303">
        <v>253</v>
      </c>
      <c r="D18" s="303">
        <v>116</v>
      </c>
      <c r="E18" s="450">
        <v>137</v>
      </c>
      <c r="F18" s="303">
        <v>85</v>
      </c>
      <c r="G18" s="303">
        <v>39</v>
      </c>
      <c r="H18" s="450">
        <v>46</v>
      </c>
      <c r="I18" s="303">
        <v>53</v>
      </c>
      <c r="J18" s="303">
        <v>25</v>
      </c>
      <c r="K18" s="303">
        <v>28</v>
      </c>
      <c r="L18" s="485">
        <v>50</v>
      </c>
      <c r="M18" s="303">
        <v>23</v>
      </c>
      <c r="N18" s="303">
        <v>27</v>
      </c>
      <c r="O18" s="265" t="s">
        <v>324</v>
      </c>
      <c r="P18" s="266"/>
      <c r="Q18" s="485">
        <v>3</v>
      </c>
      <c r="R18" s="303">
        <v>2</v>
      </c>
      <c r="S18" s="303">
        <v>1</v>
      </c>
      <c r="T18" s="485">
        <v>59</v>
      </c>
      <c r="U18" s="303">
        <v>25</v>
      </c>
      <c r="V18" s="303">
        <v>34</v>
      </c>
      <c r="W18" s="485">
        <v>3</v>
      </c>
      <c r="X18" s="303">
        <v>2</v>
      </c>
      <c r="Y18" s="303">
        <v>1</v>
      </c>
      <c r="Z18" s="950">
        <v>95</v>
      </c>
      <c r="AA18" s="303">
        <v>46</v>
      </c>
      <c r="AB18" s="303">
        <v>49</v>
      </c>
      <c r="AC18" s="265" t="s">
        <v>324</v>
      </c>
      <c r="AD18" s="266"/>
      <c r="AE18" s="485">
        <v>15</v>
      </c>
      <c r="AF18" s="303">
        <v>7</v>
      </c>
      <c r="AG18" s="303">
        <v>8</v>
      </c>
      <c r="AH18" s="485">
        <v>18</v>
      </c>
      <c r="AI18" s="303">
        <v>7</v>
      </c>
      <c r="AJ18" s="303">
        <v>11</v>
      </c>
      <c r="AK18" s="485">
        <v>1</v>
      </c>
      <c r="AL18" s="303" t="s">
        <v>679</v>
      </c>
      <c r="AM18" s="303">
        <v>1</v>
      </c>
      <c r="AN18" s="485">
        <v>61</v>
      </c>
      <c r="AO18" s="303">
        <v>32</v>
      </c>
      <c r="AP18" s="303">
        <v>29</v>
      </c>
    </row>
    <row r="19" spans="1:42" ht="12.75" customHeight="1">
      <c r="A19" s="258" t="s">
        <v>325</v>
      </c>
      <c r="B19" s="270"/>
      <c r="C19" s="295">
        <v>162</v>
      </c>
      <c r="D19" s="295">
        <v>74</v>
      </c>
      <c r="E19" s="452">
        <v>88</v>
      </c>
      <c r="F19" s="295">
        <v>64</v>
      </c>
      <c r="G19" s="295">
        <v>34</v>
      </c>
      <c r="H19" s="452">
        <v>30</v>
      </c>
      <c r="I19" s="295">
        <v>23</v>
      </c>
      <c r="J19" s="295">
        <v>8</v>
      </c>
      <c r="K19" s="295">
        <v>15</v>
      </c>
      <c r="L19" s="472">
        <v>40</v>
      </c>
      <c r="M19" s="295">
        <v>16</v>
      </c>
      <c r="N19" s="295">
        <v>24</v>
      </c>
      <c r="O19" s="258" t="s">
        <v>325</v>
      </c>
      <c r="P19" s="270"/>
      <c r="Q19" s="472">
        <v>2</v>
      </c>
      <c r="R19" s="295">
        <v>1</v>
      </c>
      <c r="S19" s="295">
        <v>1</v>
      </c>
      <c r="T19" s="472">
        <v>27</v>
      </c>
      <c r="U19" s="295">
        <v>12</v>
      </c>
      <c r="V19" s="295">
        <v>15</v>
      </c>
      <c r="W19" s="472">
        <v>6</v>
      </c>
      <c r="X19" s="295">
        <v>3</v>
      </c>
      <c r="Y19" s="295">
        <v>3</v>
      </c>
      <c r="Z19" s="951">
        <v>42</v>
      </c>
      <c r="AA19" s="295">
        <v>21</v>
      </c>
      <c r="AB19" s="295">
        <v>21</v>
      </c>
      <c r="AC19" s="258" t="s">
        <v>325</v>
      </c>
      <c r="AD19" s="270"/>
      <c r="AE19" s="472">
        <v>7</v>
      </c>
      <c r="AF19" s="295">
        <v>3</v>
      </c>
      <c r="AG19" s="295">
        <v>4</v>
      </c>
      <c r="AH19" s="472">
        <v>14</v>
      </c>
      <c r="AI19" s="295">
        <v>7</v>
      </c>
      <c r="AJ19" s="295">
        <v>7</v>
      </c>
      <c r="AK19" s="472">
        <v>1</v>
      </c>
      <c r="AL19" s="295">
        <v>1</v>
      </c>
      <c r="AM19" s="295" t="s">
        <v>679</v>
      </c>
      <c r="AN19" s="472">
        <v>20</v>
      </c>
      <c r="AO19" s="295">
        <v>10</v>
      </c>
      <c r="AP19" s="295">
        <v>10</v>
      </c>
    </row>
    <row r="20" spans="1:42" ht="12.75" customHeight="1">
      <c r="A20" s="258" t="s">
        <v>326</v>
      </c>
      <c r="B20" s="270"/>
      <c r="C20" s="295">
        <v>363</v>
      </c>
      <c r="D20" s="295">
        <v>192</v>
      </c>
      <c r="E20" s="452">
        <v>171</v>
      </c>
      <c r="F20" s="295">
        <v>127</v>
      </c>
      <c r="G20" s="295">
        <v>68</v>
      </c>
      <c r="H20" s="452">
        <v>59</v>
      </c>
      <c r="I20" s="295">
        <v>80</v>
      </c>
      <c r="J20" s="295">
        <v>41</v>
      </c>
      <c r="K20" s="295">
        <v>39</v>
      </c>
      <c r="L20" s="472">
        <v>81</v>
      </c>
      <c r="M20" s="295">
        <v>48</v>
      </c>
      <c r="N20" s="295">
        <v>33</v>
      </c>
      <c r="O20" s="258" t="s">
        <v>326</v>
      </c>
      <c r="P20" s="270"/>
      <c r="Q20" s="472">
        <v>1</v>
      </c>
      <c r="R20" s="295" t="s">
        <v>679</v>
      </c>
      <c r="S20" s="295">
        <v>1</v>
      </c>
      <c r="T20" s="472">
        <v>69</v>
      </c>
      <c r="U20" s="295">
        <v>34</v>
      </c>
      <c r="V20" s="295">
        <v>35</v>
      </c>
      <c r="W20" s="472">
        <v>5</v>
      </c>
      <c r="X20" s="295">
        <v>1</v>
      </c>
      <c r="Y20" s="295">
        <v>4</v>
      </c>
      <c r="Z20" s="951">
        <v>92</v>
      </c>
      <c r="AA20" s="295">
        <v>46</v>
      </c>
      <c r="AB20" s="295">
        <v>46</v>
      </c>
      <c r="AC20" s="258" t="s">
        <v>326</v>
      </c>
      <c r="AD20" s="270"/>
      <c r="AE20" s="472">
        <v>20</v>
      </c>
      <c r="AF20" s="295">
        <v>10</v>
      </c>
      <c r="AG20" s="295">
        <v>10</v>
      </c>
      <c r="AH20" s="472">
        <v>35</v>
      </c>
      <c r="AI20" s="295">
        <v>21</v>
      </c>
      <c r="AJ20" s="295">
        <v>14</v>
      </c>
      <c r="AK20" s="472" t="s">
        <v>679</v>
      </c>
      <c r="AL20" s="295" t="s">
        <v>679</v>
      </c>
      <c r="AM20" s="295" t="s">
        <v>679</v>
      </c>
      <c r="AN20" s="472">
        <v>37</v>
      </c>
      <c r="AO20" s="295">
        <v>15</v>
      </c>
      <c r="AP20" s="295">
        <v>22</v>
      </c>
    </row>
    <row r="21" spans="1:42" ht="12.75" customHeight="1">
      <c r="A21" s="258" t="s">
        <v>327</v>
      </c>
      <c r="B21" s="270"/>
      <c r="C21" s="295">
        <v>716</v>
      </c>
      <c r="D21" s="295">
        <v>348</v>
      </c>
      <c r="E21" s="452">
        <v>368</v>
      </c>
      <c r="F21" s="295">
        <v>285</v>
      </c>
      <c r="G21" s="295">
        <v>133</v>
      </c>
      <c r="H21" s="452">
        <v>152</v>
      </c>
      <c r="I21" s="295">
        <v>151</v>
      </c>
      <c r="J21" s="295">
        <v>79</v>
      </c>
      <c r="K21" s="295">
        <v>72</v>
      </c>
      <c r="L21" s="472">
        <v>114</v>
      </c>
      <c r="M21" s="295">
        <v>63</v>
      </c>
      <c r="N21" s="295">
        <v>51</v>
      </c>
      <c r="O21" s="258" t="s">
        <v>327</v>
      </c>
      <c r="P21" s="270"/>
      <c r="Q21" s="472">
        <v>7</v>
      </c>
      <c r="R21" s="295">
        <v>3</v>
      </c>
      <c r="S21" s="295">
        <v>4</v>
      </c>
      <c r="T21" s="472">
        <v>144</v>
      </c>
      <c r="U21" s="295">
        <v>61</v>
      </c>
      <c r="V21" s="295">
        <v>83</v>
      </c>
      <c r="W21" s="472">
        <v>15</v>
      </c>
      <c r="X21" s="295">
        <v>9</v>
      </c>
      <c r="Y21" s="295">
        <v>6</v>
      </c>
      <c r="Z21" s="951">
        <v>293</v>
      </c>
      <c r="AA21" s="295">
        <v>161</v>
      </c>
      <c r="AB21" s="295">
        <v>132</v>
      </c>
      <c r="AC21" s="258" t="s">
        <v>327</v>
      </c>
      <c r="AD21" s="270"/>
      <c r="AE21" s="472">
        <v>63</v>
      </c>
      <c r="AF21" s="295">
        <v>34</v>
      </c>
      <c r="AG21" s="295">
        <v>29</v>
      </c>
      <c r="AH21" s="472">
        <v>79</v>
      </c>
      <c r="AI21" s="295">
        <v>46</v>
      </c>
      <c r="AJ21" s="295">
        <v>33</v>
      </c>
      <c r="AK21" s="472">
        <v>1</v>
      </c>
      <c r="AL21" s="295" t="s">
        <v>679</v>
      </c>
      <c r="AM21" s="295">
        <v>1</v>
      </c>
      <c r="AN21" s="472">
        <v>150</v>
      </c>
      <c r="AO21" s="295">
        <v>81</v>
      </c>
      <c r="AP21" s="295">
        <v>69</v>
      </c>
    </row>
    <row r="22" spans="1:42" ht="12.75" customHeight="1">
      <c r="A22" s="273" t="s">
        <v>328</v>
      </c>
      <c r="B22" s="274"/>
      <c r="C22" s="291">
        <v>170</v>
      </c>
      <c r="D22" s="291">
        <v>86</v>
      </c>
      <c r="E22" s="344">
        <v>84</v>
      </c>
      <c r="F22" s="291">
        <v>56</v>
      </c>
      <c r="G22" s="291">
        <v>30</v>
      </c>
      <c r="H22" s="344">
        <v>26</v>
      </c>
      <c r="I22" s="291">
        <v>33</v>
      </c>
      <c r="J22" s="291">
        <v>15</v>
      </c>
      <c r="K22" s="291">
        <v>18</v>
      </c>
      <c r="L22" s="347">
        <v>36</v>
      </c>
      <c r="M22" s="291">
        <v>19</v>
      </c>
      <c r="N22" s="291">
        <v>17</v>
      </c>
      <c r="O22" s="273" t="s">
        <v>328</v>
      </c>
      <c r="P22" s="274"/>
      <c r="Q22" s="347" t="s">
        <v>679</v>
      </c>
      <c r="R22" s="291" t="s">
        <v>679</v>
      </c>
      <c r="S22" s="291" t="s">
        <v>679</v>
      </c>
      <c r="T22" s="347">
        <v>44</v>
      </c>
      <c r="U22" s="291">
        <v>22</v>
      </c>
      <c r="V22" s="291">
        <v>22</v>
      </c>
      <c r="W22" s="347">
        <v>1</v>
      </c>
      <c r="X22" s="291" t="s">
        <v>679</v>
      </c>
      <c r="Y22" s="291">
        <v>1</v>
      </c>
      <c r="Z22" s="952">
        <v>60</v>
      </c>
      <c r="AA22" s="291">
        <v>28</v>
      </c>
      <c r="AB22" s="291">
        <v>32</v>
      </c>
      <c r="AC22" s="273" t="s">
        <v>328</v>
      </c>
      <c r="AD22" s="274"/>
      <c r="AE22" s="347">
        <v>11</v>
      </c>
      <c r="AF22" s="291">
        <v>3</v>
      </c>
      <c r="AG22" s="291">
        <v>8</v>
      </c>
      <c r="AH22" s="347">
        <v>16</v>
      </c>
      <c r="AI22" s="291">
        <v>8</v>
      </c>
      <c r="AJ22" s="291">
        <v>8</v>
      </c>
      <c r="AK22" s="347">
        <v>1</v>
      </c>
      <c r="AL22" s="291">
        <v>1</v>
      </c>
      <c r="AM22" s="291" t="s">
        <v>679</v>
      </c>
      <c r="AN22" s="347">
        <v>32</v>
      </c>
      <c r="AO22" s="291">
        <v>16</v>
      </c>
      <c r="AP22" s="291">
        <v>16</v>
      </c>
    </row>
    <row r="23" spans="1:42" ht="12.75" customHeight="1">
      <c r="A23" s="258" t="s">
        <v>329</v>
      </c>
      <c r="B23" s="270"/>
      <c r="C23" s="295">
        <v>268</v>
      </c>
      <c r="D23" s="295">
        <v>123</v>
      </c>
      <c r="E23" s="452">
        <v>145</v>
      </c>
      <c r="F23" s="295">
        <v>94</v>
      </c>
      <c r="G23" s="295">
        <v>45</v>
      </c>
      <c r="H23" s="452">
        <v>49</v>
      </c>
      <c r="I23" s="295">
        <v>45</v>
      </c>
      <c r="J23" s="295">
        <v>17</v>
      </c>
      <c r="K23" s="295">
        <v>28</v>
      </c>
      <c r="L23" s="472">
        <v>54</v>
      </c>
      <c r="M23" s="295">
        <v>27</v>
      </c>
      <c r="N23" s="295">
        <v>27</v>
      </c>
      <c r="O23" s="258" t="s">
        <v>329</v>
      </c>
      <c r="P23" s="270"/>
      <c r="Q23" s="472">
        <v>4</v>
      </c>
      <c r="R23" s="295">
        <v>1</v>
      </c>
      <c r="S23" s="295">
        <v>3</v>
      </c>
      <c r="T23" s="472">
        <v>68</v>
      </c>
      <c r="U23" s="295">
        <v>31</v>
      </c>
      <c r="V23" s="295">
        <v>37</v>
      </c>
      <c r="W23" s="472">
        <v>3</v>
      </c>
      <c r="X23" s="295">
        <v>2</v>
      </c>
      <c r="Y23" s="295">
        <v>1</v>
      </c>
      <c r="Z23" s="951">
        <v>109</v>
      </c>
      <c r="AA23" s="295">
        <v>56</v>
      </c>
      <c r="AB23" s="295">
        <v>53</v>
      </c>
      <c r="AC23" s="258" t="s">
        <v>329</v>
      </c>
      <c r="AD23" s="270"/>
      <c r="AE23" s="472">
        <v>18</v>
      </c>
      <c r="AF23" s="295">
        <v>10</v>
      </c>
      <c r="AG23" s="295">
        <v>8</v>
      </c>
      <c r="AH23" s="472">
        <v>30</v>
      </c>
      <c r="AI23" s="295">
        <v>13</v>
      </c>
      <c r="AJ23" s="295">
        <v>17</v>
      </c>
      <c r="AK23" s="472">
        <v>6</v>
      </c>
      <c r="AL23" s="295" t="s">
        <v>679</v>
      </c>
      <c r="AM23" s="295">
        <v>6</v>
      </c>
      <c r="AN23" s="472">
        <v>55</v>
      </c>
      <c r="AO23" s="295">
        <v>33</v>
      </c>
      <c r="AP23" s="295">
        <v>22</v>
      </c>
    </row>
    <row r="24" spans="1:42" ht="12.75" customHeight="1">
      <c r="A24" s="258" t="s">
        <v>330</v>
      </c>
      <c r="B24" s="270"/>
      <c r="C24" s="295">
        <v>93</v>
      </c>
      <c r="D24" s="295">
        <v>45</v>
      </c>
      <c r="E24" s="452">
        <v>48</v>
      </c>
      <c r="F24" s="295">
        <v>39</v>
      </c>
      <c r="G24" s="295">
        <v>19</v>
      </c>
      <c r="H24" s="452">
        <v>20</v>
      </c>
      <c r="I24" s="295">
        <v>14</v>
      </c>
      <c r="J24" s="295">
        <v>6</v>
      </c>
      <c r="K24" s="295">
        <v>8</v>
      </c>
      <c r="L24" s="472">
        <v>18</v>
      </c>
      <c r="M24" s="295">
        <v>8</v>
      </c>
      <c r="N24" s="295">
        <v>10</v>
      </c>
      <c r="O24" s="258" t="s">
        <v>330</v>
      </c>
      <c r="P24" s="270"/>
      <c r="Q24" s="472" t="s">
        <v>679</v>
      </c>
      <c r="R24" s="295" t="s">
        <v>679</v>
      </c>
      <c r="S24" s="295" t="s">
        <v>679</v>
      </c>
      <c r="T24" s="472">
        <v>19</v>
      </c>
      <c r="U24" s="295">
        <v>10</v>
      </c>
      <c r="V24" s="295">
        <v>9</v>
      </c>
      <c r="W24" s="472">
        <v>3</v>
      </c>
      <c r="X24" s="295">
        <v>2</v>
      </c>
      <c r="Y24" s="295">
        <v>1</v>
      </c>
      <c r="Z24" s="951">
        <v>43</v>
      </c>
      <c r="AA24" s="295">
        <v>27</v>
      </c>
      <c r="AB24" s="295">
        <v>16</v>
      </c>
      <c r="AC24" s="258" t="s">
        <v>330</v>
      </c>
      <c r="AD24" s="270"/>
      <c r="AE24" s="472">
        <v>7</v>
      </c>
      <c r="AF24" s="295">
        <v>5</v>
      </c>
      <c r="AG24" s="295">
        <v>2</v>
      </c>
      <c r="AH24" s="472">
        <v>14</v>
      </c>
      <c r="AI24" s="295">
        <v>7</v>
      </c>
      <c r="AJ24" s="295">
        <v>7</v>
      </c>
      <c r="AK24" s="472" t="s">
        <v>679</v>
      </c>
      <c r="AL24" s="295" t="s">
        <v>679</v>
      </c>
      <c r="AM24" s="295" t="s">
        <v>679</v>
      </c>
      <c r="AN24" s="472">
        <v>22</v>
      </c>
      <c r="AO24" s="295">
        <v>15</v>
      </c>
      <c r="AP24" s="295">
        <v>7</v>
      </c>
    </row>
    <row r="25" spans="1:42" ht="12.75" customHeight="1">
      <c r="A25" s="258" t="s">
        <v>331</v>
      </c>
      <c r="B25" s="270"/>
      <c r="C25" s="295">
        <v>185</v>
      </c>
      <c r="D25" s="295">
        <v>92</v>
      </c>
      <c r="E25" s="452">
        <v>93</v>
      </c>
      <c r="F25" s="295">
        <v>73</v>
      </c>
      <c r="G25" s="295">
        <v>35</v>
      </c>
      <c r="H25" s="452">
        <v>38</v>
      </c>
      <c r="I25" s="295">
        <v>35</v>
      </c>
      <c r="J25" s="295">
        <v>20</v>
      </c>
      <c r="K25" s="295">
        <v>15</v>
      </c>
      <c r="L25" s="472">
        <v>31</v>
      </c>
      <c r="M25" s="295">
        <v>18</v>
      </c>
      <c r="N25" s="295">
        <v>13</v>
      </c>
      <c r="O25" s="258" t="s">
        <v>331</v>
      </c>
      <c r="P25" s="270"/>
      <c r="Q25" s="472">
        <v>4</v>
      </c>
      <c r="R25" s="295">
        <v>2</v>
      </c>
      <c r="S25" s="295">
        <v>2</v>
      </c>
      <c r="T25" s="472">
        <v>38</v>
      </c>
      <c r="U25" s="295">
        <v>14</v>
      </c>
      <c r="V25" s="295">
        <v>24</v>
      </c>
      <c r="W25" s="472">
        <v>4</v>
      </c>
      <c r="X25" s="295">
        <v>3</v>
      </c>
      <c r="Y25" s="295">
        <v>1</v>
      </c>
      <c r="Z25" s="951">
        <v>61</v>
      </c>
      <c r="AA25" s="295">
        <v>28</v>
      </c>
      <c r="AB25" s="295">
        <v>33</v>
      </c>
      <c r="AC25" s="258" t="s">
        <v>331</v>
      </c>
      <c r="AD25" s="270"/>
      <c r="AE25" s="472">
        <v>11</v>
      </c>
      <c r="AF25" s="295">
        <v>5</v>
      </c>
      <c r="AG25" s="295">
        <v>6</v>
      </c>
      <c r="AH25" s="472">
        <v>21</v>
      </c>
      <c r="AI25" s="295">
        <v>8</v>
      </c>
      <c r="AJ25" s="295">
        <v>13</v>
      </c>
      <c r="AK25" s="472">
        <v>1</v>
      </c>
      <c r="AL25" s="295">
        <v>1</v>
      </c>
      <c r="AM25" s="295" t="s">
        <v>679</v>
      </c>
      <c r="AN25" s="472">
        <v>28</v>
      </c>
      <c r="AO25" s="295">
        <v>14</v>
      </c>
      <c r="AP25" s="295">
        <v>14</v>
      </c>
    </row>
    <row r="26" spans="1:42" ht="12.75" customHeight="1">
      <c r="A26" s="258" t="s">
        <v>332</v>
      </c>
      <c r="B26" s="270"/>
      <c r="C26" s="295">
        <v>78</v>
      </c>
      <c r="D26" s="295">
        <v>41</v>
      </c>
      <c r="E26" s="452">
        <v>37</v>
      </c>
      <c r="F26" s="295">
        <v>19</v>
      </c>
      <c r="G26" s="295">
        <v>10</v>
      </c>
      <c r="H26" s="452">
        <v>9</v>
      </c>
      <c r="I26" s="295">
        <v>12</v>
      </c>
      <c r="J26" s="295">
        <v>5</v>
      </c>
      <c r="K26" s="295">
        <v>7</v>
      </c>
      <c r="L26" s="472">
        <v>16</v>
      </c>
      <c r="M26" s="295">
        <v>12</v>
      </c>
      <c r="N26" s="295">
        <v>4</v>
      </c>
      <c r="O26" s="258" t="s">
        <v>332</v>
      </c>
      <c r="P26" s="270"/>
      <c r="Q26" s="472">
        <v>2</v>
      </c>
      <c r="R26" s="295">
        <v>2</v>
      </c>
      <c r="S26" s="295" t="s">
        <v>679</v>
      </c>
      <c r="T26" s="472">
        <v>27</v>
      </c>
      <c r="U26" s="295">
        <v>10</v>
      </c>
      <c r="V26" s="295">
        <v>17</v>
      </c>
      <c r="W26" s="472">
        <v>2</v>
      </c>
      <c r="X26" s="295">
        <v>2</v>
      </c>
      <c r="Y26" s="295" t="s">
        <v>679</v>
      </c>
      <c r="Z26" s="951">
        <v>26</v>
      </c>
      <c r="AA26" s="295">
        <v>13</v>
      </c>
      <c r="AB26" s="295">
        <v>13</v>
      </c>
      <c r="AC26" s="258" t="s">
        <v>332</v>
      </c>
      <c r="AD26" s="270"/>
      <c r="AE26" s="472">
        <v>6</v>
      </c>
      <c r="AF26" s="295">
        <v>4</v>
      </c>
      <c r="AG26" s="295">
        <v>2</v>
      </c>
      <c r="AH26" s="472">
        <v>5</v>
      </c>
      <c r="AI26" s="295">
        <v>2</v>
      </c>
      <c r="AJ26" s="295">
        <v>3</v>
      </c>
      <c r="AK26" s="472">
        <v>2</v>
      </c>
      <c r="AL26" s="295">
        <v>2</v>
      </c>
      <c r="AM26" s="295" t="s">
        <v>679</v>
      </c>
      <c r="AN26" s="472">
        <v>13</v>
      </c>
      <c r="AO26" s="295">
        <v>5</v>
      </c>
      <c r="AP26" s="295">
        <v>8</v>
      </c>
    </row>
    <row r="27" spans="1:42" ht="12.75" customHeight="1">
      <c r="A27" s="258" t="s">
        <v>333</v>
      </c>
      <c r="B27" s="270"/>
      <c r="C27" s="295">
        <v>101</v>
      </c>
      <c r="D27" s="295">
        <v>51</v>
      </c>
      <c r="E27" s="452">
        <v>50</v>
      </c>
      <c r="F27" s="295">
        <v>32</v>
      </c>
      <c r="G27" s="295">
        <v>15</v>
      </c>
      <c r="H27" s="452">
        <v>17</v>
      </c>
      <c r="I27" s="295">
        <v>26</v>
      </c>
      <c r="J27" s="295">
        <v>14</v>
      </c>
      <c r="K27" s="295">
        <v>12</v>
      </c>
      <c r="L27" s="472">
        <v>19</v>
      </c>
      <c r="M27" s="295">
        <v>12</v>
      </c>
      <c r="N27" s="295">
        <v>7</v>
      </c>
      <c r="O27" s="258" t="s">
        <v>333</v>
      </c>
      <c r="P27" s="270"/>
      <c r="Q27" s="472">
        <v>2</v>
      </c>
      <c r="R27" s="295" t="s">
        <v>679</v>
      </c>
      <c r="S27" s="295">
        <v>2</v>
      </c>
      <c r="T27" s="472">
        <v>18</v>
      </c>
      <c r="U27" s="295">
        <v>8</v>
      </c>
      <c r="V27" s="295">
        <v>10</v>
      </c>
      <c r="W27" s="472">
        <v>4</v>
      </c>
      <c r="X27" s="295">
        <v>2</v>
      </c>
      <c r="Y27" s="295">
        <v>2</v>
      </c>
      <c r="Z27" s="951">
        <v>42</v>
      </c>
      <c r="AA27" s="295">
        <v>21</v>
      </c>
      <c r="AB27" s="295">
        <v>21</v>
      </c>
      <c r="AC27" s="258" t="s">
        <v>333</v>
      </c>
      <c r="AD27" s="270"/>
      <c r="AE27" s="472">
        <v>9</v>
      </c>
      <c r="AF27" s="295">
        <v>5</v>
      </c>
      <c r="AG27" s="295">
        <v>4</v>
      </c>
      <c r="AH27" s="472">
        <v>15</v>
      </c>
      <c r="AI27" s="295">
        <v>7</v>
      </c>
      <c r="AJ27" s="295">
        <v>8</v>
      </c>
      <c r="AK27" s="472" t="s">
        <v>679</v>
      </c>
      <c r="AL27" s="295" t="s">
        <v>679</v>
      </c>
      <c r="AM27" s="295" t="s">
        <v>679</v>
      </c>
      <c r="AN27" s="472">
        <v>18</v>
      </c>
      <c r="AO27" s="295">
        <v>9</v>
      </c>
      <c r="AP27" s="295">
        <v>9</v>
      </c>
    </row>
    <row r="28" spans="1:42" ht="12.75" customHeight="1">
      <c r="A28" s="265" t="s">
        <v>334</v>
      </c>
      <c r="B28" s="266"/>
      <c r="C28" s="303">
        <v>165</v>
      </c>
      <c r="D28" s="303">
        <v>80</v>
      </c>
      <c r="E28" s="450">
        <v>85</v>
      </c>
      <c r="F28" s="303">
        <v>59</v>
      </c>
      <c r="G28" s="303">
        <v>26</v>
      </c>
      <c r="H28" s="450">
        <v>33</v>
      </c>
      <c r="I28" s="303">
        <v>27</v>
      </c>
      <c r="J28" s="303">
        <v>12</v>
      </c>
      <c r="K28" s="303">
        <v>15</v>
      </c>
      <c r="L28" s="485">
        <v>40</v>
      </c>
      <c r="M28" s="303">
        <v>23</v>
      </c>
      <c r="N28" s="303">
        <v>17</v>
      </c>
      <c r="O28" s="265" t="s">
        <v>334</v>
      </c>
      <c r="P28" s="266"/>
      <c r="Q28" s="485">
        <v>1</v>
      </c>
      <c r="R28" s="303" t="s">
        <v>679</v>
      </c>
      <c r="S28" s="303">
        <v>1</v>
      </c>
      <c r="T28" s="485">
        <v>37</v>
      </c>
      <c r="U28" s="303">
        <v>18</v>
      </c>
      <c r="V28" s="303">
        <v>19</v>
      </c>
      <c r="W28" s="485">
        <v>1</v>
      </c>
      <c r="X28" s="303">
        <v>1</v>
      </c>
      <c r="Y28" s="303" t="s">
        <v>679</v>
      </c>
      <c r="Z28" s="950">
        <v>28</v>
      </c>
      <c r="AA28" s="303">
        <v>16</v>
      </c>
      <c r="AB28" s="303">
        <v>12</v>
      </c>
      <c r="AC28" s="265" t="s">
        <v>334</v>
      </c>
      <c r="AD28" s="266"/>
      <c r="AE28" s="485">
        <v>1</v>
      </c>
      <c r="AF28" s="303" t="s">
        <v>679</v>
      </c>
      <c r="AG28" s="303">
        <v>1</v>
      </c>
      <c r="AH28" s="485">
        <v>14</v>
      </c>
      <c r="AI28" s="303">
        <v>8</v>
      </c>
      <c r="AJ28" s="303">
        <v>6</v>
      </c>
      <c r="AK28" s="485">
        <v>4</v>
      </c>
      <c r="AL28" s="303">
        <v>2</v>
      </c>
      <c r="AM28" s="303">
        <v>2</v>
      </c>
      <c r="AN28" s="485">
        <v>9</v>
      </c>
      <c r="AO28" s="303">
        <v>6</v>
      </c>
      <c r="AP28" s="303">
        <v>3</v>
      </c>
    </row>
    <row r="29" spans="1:42" ht="12.75" customHeight="1">
      <c r="A29" s="258" t="s">
        <v>335</v>
      </c>
      <c r="B29" s="270"/>
      <c r="C29" s="295">
        <v>400</v>
      </c>
      <c r="D29" s="295">
        <v>187</v>
      </c>
      <c r="E29" s="452">
        <v>213</v>
      </c>
      <c r="F29" s="295">
        <v>165</v>
      </c>
      <c r="G29" s="295">
        <v>76</v>
      </c>
      <c r="H29" s="452">
        <v>89</v>
      </c>
      <c r="I29" s="295">
        <v>83</v>
      </c>
      <c r="J29" s="295">
        <v>40</v>
      </c>
      <c r="K29" s="295">
        <v>43</v>
      </c>
      <c r="L29" s="472">
        <v>73</v>
      </c>
      <c r="M29" s="295">
        <v>40</v>
      </c>
      <c r="N29" s="295">
        <v>33</v>
      </c>
      <c r="O29" s="258" t="s">
        <v>335</v>
      </c>
      <c r="P29" s="270"/>
      <c r="Q29" s="472">
        <v>5</v>
      </c>
      <c r="R29" s="295" t="s">
        <v>679</v>
      </c>
      <c r="S29" s="295">
        <v>5</v>
      </c>
      <c r="T29" s="472">
        <v>67</v>
      </c>
      <c r="U29" s="295">
        <v>28</v>
      </c>
      <c r="V29" s="295">
        <v>39</v>
      </c>
      <c r="W29" s="472">
        <v>7</v>
      </c>
      <c r="X29" s="295">
        <v>3</v>
      </c>
      <c r="Y29" s="295">
        <v>4</v>
      </c>
      <c r="Z29" s="951">
        <v>146</v>
      </c>
      <c r="AA29" s="295">
        <v>76</v>
      </c>
      <c r="AB29" s="295">
        <v>70</v>
      </c>
      <c r="AC29" s="258" t="s">
        <v>335</v>
      </c>
      <c r="AD29" s="270"/>
      <c r="AE29" s="472">
        <v>25</v>
      </c>
      <c r="AF29" s="295">
        <v>12</v>
      </c>
      <c r="AG29" s="295">
        <v>13</v>
      </c>
      <c r="AH29" s="472">
        <v>54</v>
      </c>
      <c r="AI29" s="295">
        <v>28</v>
      </c>
      <c r="AJ29" s="295">
        <v>26</v>
      </c>
      <c r="AK29" s="472">
        <v>1</v>
      </c>
      <c r="AL29" s="295" t="s">
        <v>679</v>
      </c>
      <c r="AM29" s="295">
        <v>1</v>
      </c>
      <c r="AN29" s="472">
        <v>66</v>
      </c>
      <c r="AO29" s="295">
        <v>36</v>
      </c>
      <c r="AP29" s="295">
        <v>30</v>
      </c>
    </row>
    <row r="30" spans="1:42" ht="12.75" customHeight="1">
      <c r="A30" s="258" t="s">
        <v>336</v>
      </c>
      <c r="B30" s="270"/>
      <c r="C30" s="295">
        <v>74</v>
      </c>
      <c r="D30" s="295">
        <v>48</v>
      </c>
      <c r="E30" s="452">
        <v>26</v>
      </c>
      <c r="F30" s="295">
        <v>21</v>
      </c>
      <c r="G30" s="295">
        <v>15</v>
      </c>
      <c r="H30" s="452">
        <v>6</v>
      </c>
      <c r="I30" s="295">
        <v>15</v>
      </c>
      <c r="J30" s="295">
        <v>10</v>
      </c>
      <c r="K30" s="295">
        <v>5</v>
      </c>
      <c r="L30" s="472">
        <v>14</v>
      </c>
      <c r="M30" s="295">
        <v>7</v>
      </c>
      <c r="N30" s="295">
        <v>7</v>
      </c>
      <c r="O30" s="258" t="s">
        <v>336</v>
      </c>
      <c r="P30" s="270"/>
      <c r="Q30" s="472">
        <v>4</v>
      </c>
      <c r="R30" s="295">
        <v>3</v>
      </c>
      <c r="S30" s="295">
        <v>1</v>
      </c>
      <c r="T30" s="472">
        <v>18</v>
      </c>
      <c r="U30" s="295">
        <v>11</v>
      </c>
      <c r="V30" s="295">
        <v>7</v>
      </c>
      <c r="W30" s="472">
        <v>2</v>
      </c>
      <c r="X30" s="295">
        <v>2</v>
      </c>
      <c r="Y30" s="295" t="s">
        <v>679</v>
      </c>
      <c r="Z30" s="951">
        <v>25</v>
      </c>
      <c r="AA30" s="295">
        <v>13</v>
      </c>
      <c r="AB30" s="295">
        <v>12</v>
      </c>
      <c r="AC30" s="258" t="s">
        <v>336</v>
      </c>
      <c r="AD30" s="270"/>
      <c r="AE30" s="472">
        <v>3</v>
      </c>
      <c r="AF30" s="295">
        <v>2</v>
      </c>
      <c r="AG30" s="295">
        <v>1</v>
      </c>
      <c r="AH30" s="472">
        <v>4</v>
      </c>
      <c r="AI30" s="295">
        <v>2</v>
      </c>
      <c r="AJ30" s="295">
        <v>2</v>
      </c>
      <c r="AK30" s="472">
        <v>1</v>
      </c>
      <c r="AL30" s="295" t="s">
        <v>679</v>
      </c>
      <c r="AM30" s="295">
        <v>1</v>
      </c>
      <c r="AN30" s="472">
        <v>17</v>
      </c>
      <c r="AO30" s="295">
        <v>9</v>
      </c>
      <c r="AP30" s="295">
        <v>8</v>
      </c>
    </row>
    <row r="31" spans="1:42" ht="12.75" customHeight="1">
      <c r="A31" s="258" t="s">
        <v>337</v>
      </c>
      <c r="B31" s="270"/>
      <c r="C31" s="295">
        <v>103</v>
      </c>
      <c r="D31" s="295">
        <v>47</v>
      </c>
      <c r="E31" s="452">
        <v>56</v>
      </c>
      <c r="F31" s="295">
        <v>40</v>
      </c>
      <c r="G31" s="295">
        <v>19</v>
      </c>
      <c r="H31" s="452">
        <v>21</v>
      </c>
      <c r="I31" s="295">
        <v>20</v>
      </c>
      <c r="J31" s="295">
        <v>6</v>
      </c>
      <c r="K31" s="295">
        <v>14</v>
      </c>
      <c r="L31" s="472">
        <v>15</v>
      </c>
      <c r="M31" s="295">
        <v>4</v>
      </c>
      <c r="N31" s="295">
        <v>11</v>
      </c>
      <c r="O31" s="258" t="s">
        <v>337</v>
      </c>
      <c r="P31" s="270"/>
      <c r="Q31" s="472" t="s">
        <v>679</v>
      </c>
      <c r="R31" s="295" t="s">
        <v>679</v>
      </c>
      <c r="S31" s="295" t="s">
        <v>679</v>
      </c>
      <c r="T31" s="472">
        <v>26</v>
      </c>
      <c r="U31" s="295">
        <v>16</v>
      </c>
      <c r="V31" s="295">
        <v>10</v>
      </c>
      <c r="W31" s="472">
        <v>2</v>
      </c>
      <c r="X31" s="295">
        <v>2</v>
      </c>
      <c r="Y31" s="295" t="s">
        <v>679</v>
      </c>
      <c r="Z31" s="951">
        <v>70</v>
      </c>
      <c r="AA31" s="295">
        <v>34</v>
      </c>
      <c r="AB31" s="295">
        <v>36</v>
      </c>
      <c r="AC31" s="258" t="s">
        <v>337</v>
      </c>
      <c r="AD31" s="270"/>
      <c r="AE31" s="472">
        <v>7</v>
      </c>
      <c r="AF31" s="295">
        <v>3</v>
      </c>
      <c r="AG31" s="295">
        <v>4</v>
      </c>
      <c r="AH31" s="472">
        <v>22</v>
      </c>
      <c r="AI31" s="295">
        <v>11</v>
      </c>
      <c r="AJ31" s="295">
        <v>11</v>
      </c>
      <c r="AK31" s="472">
        <v>5</v>
      </c>
      <c r="AL31" s="295">
        <v>4</v>
      </c>
      <c r="AM31" s="295">
        <v>1</v>
      </c>
      <c r="AN31" s="472">
        <v>36</v>
      </c>
      <c r="AO31" s="295">
        <v>16</v>
      </c>
      <c r="AP31" s="295">
        <v>20</v>
      </c>
    </row>
    <row r="32" spans="1:42" ht="12.75" customHeight="1">
      <c r="A32" s="273" t="s">
        <v>338</v>
      </c>
      <c r="B32" s="274"/>
      <c r="C32" s="291">
        <v>81</v>
      </c>
      <c r="D32" s="291">
        <v>36</v>
      </c>
      <c r="E32" s="344">
        <v>45</v>
      </c>
      <c r="F32" s="291">
        <v>26</v>
      </c>
      <c r="G32" s="291">
        <v>11</v>
      </c>
      <c r="H32" s="344">
        <v>15</v>
      </c>
      <c r="I32" s="291">
        <v>15</v>
      </c>
      <c r="J32" s="291">
        <v>11</v>
      </c>
      <c r="K32" s="291">
        <v>4</v>
      </c>
      <c r="L32" s="347">
        <v>19</v>
      </c>
      <c r="M32" s="291">
        <v>7</v>
      </c>
      <c r="N32" s="291">
        <v>12</v>
      </c>
      <c r="O32" s="273" t="s">
        <v>338</v>
      </c>
      <c r="P32" s="274"/>
      <c r="Q32" s="347">
        <v>4</v>
      </c>
      <c r="R32" s="291" t="s">
        <v>679</v>
      </c>
      <c r="S32" s="291">
        <v>4</v>
      </c>
      <c r="T32" s="347">
        <v>15</v>
      </c>
      <c r="U32" s="291">
        <v>7</v>
      </c>
      <c r="V32" s="291">
        <v>8</v>
      </c>
      <c r="W32" s="347">
        <v>2</v>
      </c>
      <c r="X32" s="291" t="s">
        <v>679</v>
      </c>
      <c r="Y32" s="291">
        <v>2</v>
      </c>
      <c r="Z32" s="952">
        <v>16</v>
      </c>
      <c r="AA32" s="291">
        <v>9</v>
      </c>
      <c r="AB32" s="291">
        <v>7</v>
      </c>
      <c r="AC32" s="273" t="s">
        <v>338</v>
      </c>
      <c r="AD32" s="274"/>
      <c r="AE32" s="347">
        <v>4</v>
      </c>
      <c r="AF32" s="291">
        <v>1</v>
      </c>
      <c r="AG32" s="291">
        <v>3</v>
      </c>
      <c r="AH32" s="347">
        <v>2</v>
      </c>
      <c r="AI32" s="291">
        <v>2</v>
      </c>
      <c r="AJ32" s="291" t="s">
        <v>679</v>
      </c>
      <c r="AK32" s="347">
        <v>1</v>
      </c>
      <c r="AL32" s="291">
        <v>1</v>
      </c>
      <c r="AM32" s="291" t="s">
        <v>679</v>
      </c>
      <c r="AN32" s="347">
        <v>9</v>
      </c>
      <c r="AO32" s="291">
        <v>5</v>
      </c>
      <c r="AP32" s="291">
        <v>4</v>
      </c>
    </row>
    <row r="33" spans="1:42" ht="12.75" customHeight="1">
      <c r="A33" s="258" t="s">
        <v>339</v>
      </c>
      <c r="B33" s="270"/>
      <c r="C33" s="295">
        <v>84</v>
      </c>
      <c r="D33" s="295">
        <v>47</v>
      </c>
      <c r="E33" s="452">
        <v>37</v>
      </c>
      <c r="F33" s="295">
        <v>24</v>
      </c>
      <c r="G33" s="295">
        <v>14</v>
      </c>
      <c r="H33" s="452">
        <v>10</v>
      </c>
      <c r="I33" s="295">
        <v>14</v>
      </c>
      <c r="J33" s="295">
        <v>11</v>
      </c>
      <c r="K33" s="295">
        <v>3</v>
      </c>
      <c r="L33" s="472">
        <v>19</v>
      </c>
      <c r="M33" s="295">
        <v>10</v>
      </c>
      <c r="N33" s="295">
        <v>9</v>
      </c>
      <c r="O33" s="258" t="s">
        <v>339</v>
      </c>
      <c r="P33" s="270"/>
      <c r="Q33" s="472">
        <v>1</v>
      </c>
      <c r="R33" s="295" t="s">
        <v>679</v>
      </c>
      <c r="S33" s="295">
        <v>1</v>
      </c>
      <c r="T33" s="472">
        <v>25</v>
      </c>
      <c r="U33" s="295">
        <v>11</v>
      </c>
      <c r="V33" s="295">
        <v>14</v>
      </c>
      <c r="W33" s="472">
        <v>1</v>
      </c>
      <c r="X33" s="295">
        <v>1</v>
      </c>
      <c r="Y33" s="295" t="s">
        <v>679</v>
      </c>
      <c r="Z33" s="951">
        <v>41</v>
      </c>
      <c r="AA33" s="295">
        <v>23</v>
      </c>
      <c r="AB33" s="295">
        <v>18</v>
      </c>
      <c r="AC33" s="258" t="s">
        <v>339</v>
      </c>
      <c r="AD33" s="270"/>
      <c r="AE33" s="472">
        <v>4</v>
      </c>
      <c r="AF33" s="295">
        <v>1</v>
      </c>
      <c r="AG33" s="295">
        <v>3</v>
      </c>
      <c r="AH33" s="472">
        <v>12</v>
      </c>
      <c r="AI33" s="295">
        <v>9</v>
      </c>
      <c r="AJ33" s="295">
        <v>3</v>
      </c>
      <c r="AK33" s="472">
        <v>4</v>
      </c>
      <c r="AL33" s="295">
        <v>2</v>
      </c>
      <c r="AM33" s="295">
        <v>2</v>
      </c>
      <c r="AN33" s="472">
        <v>21</v>
      </c>
      <c r="AO33" s="295">
        <v>11</v>
      </c>
      <c r="AP33" s="295">
        <v>10</v>
      </c>
    </row>
    <row r="34" spans="1:42" ht="12.75" customHeight="1">
      <c r="A34" s="258" t="s">
        <v>340</v>
      </c>
      <c r="B34" s="270"/>
      <c r="C34" s="295">
        <v>225</v>
      </c>
      <c r="D34" s="295">
        <v>118</v>
      </c>
      <c r="E34" s="452">
        <v>107</v>
      </c>
      <c r="F34" s="295">
        <v>79</v>
      </c>
      <c r="G34" s="295">
        <v>38</v>
      </c>
      <c r="H34" s="452">
        <v>41</v>
      </c>
      <c r="I34" s="295">
        <v>53</v>
      </c>
      <c r="J34" s="295">
        <v>33</v>
      </c>
      <c r="K34" s="295">
        <v>20</v>
      </c>
      <c r="L34" s="472">
        <v>42</v>
      </c>
      <c r="M34" s="295">
        <v>21</v>
      </c>
      <c r="N34" s="295">
        <v>21</v>
      </c>
      <c r="O34" s="258" t="s">
        <v>340</v>
      </c>
      <c r="P34" s="270"/>
      <c r="Q34" s="472">
        <v>5</v>
      </c>
      <c r="R34" s="295">
        <v>3</v>
      </c>
      <c r="S34" s="295">
        <v>2</v>
      </c>
      <c r="T34" s="472">
        <v>45</v>
      </c>
      <c r="U34" s="295">
        <v>23</v>
      </c>
      <c r="V34" s="295">
        <v>22</v>
      </c>
      <c r="W34" s="472">
        <v>1</v>
      </c>
      <c r="X34" s="295" t="s">
        <v>679</v>
      </c>
      <c r="Y34" s="295">
        <v>1</v>
      </c>
      <c r="Z34" s="951">
        <v>86</v>
      </c>
      <c r="AA34" s="295">
        <v>40</v>
      </c>
      <c r="AB34" s="295">
        <v>46</v>
      </c>
      <c r="AC34" s="258" t="s">
        <v>340</v>
      </c>
      <c r="AD34" s="270"/>
      <c r="AE34" s="472">
        <v>13</v>
      </c>
      <c r="AF34" s="295">
        <v>6</v>
      </c>
      <c r="AG34" s="295">
        <v>7</v>
      </c>
      <c r="AH34" s="472">
        <v>29</v>
      </c>
      <c r="AI34" s="295">
        <v>12</v>
      </c>
      <c r="AJ34" s="295">
        <v>17</v>
      </c>
      <c r="AK34" s="472">
        <v>2</v>
      </c>
      <c r="AL34" s="295">
        <v>2</v>
      </c>
      <c r="AM34" s="295" t="s">
        <v>679</v>
      </c>
      <c r="AN34" s="472">
        <v>42</v>
      </c>
      <c r="AO34" s="295">
        <v>20</v>
      </c>
      <c r="AP34" s="295">
        <v>22</v>
      </c>
    </row>
    <row r="35" spans="1:42" ht="12.75" customHeight="1">
      <c r="A35" s="258" t="s">
        <v>341</v>
      </c>
      <c r="B35" s="270"/>
      <c r="C35" s="295">
        <v>236</v>
      </c>
      <c r="D35" s="295">
        <v>119</v>
      </c>
      <c r="E35" s="452">
        <v>117</v>
      </c>
      <c r="F35" s="295">
        <v>93</v>
      </c>
      <c r="G35" s="295">
        <v>38</v>
      </c>
      <c r="H35" s="452">
        <v>55</v>
      </c>
      <c r="I35" s="295">
        <v>50</v>
      </c>
      <c r="J35" s="295">
        <v>30</v>
      </c>
      <c r="K35" s="295">
        <v>20</v>
      </c>
      <c r="L35" s="472">
        <v>41</v>
      </c>
      <c r="M35" s="295">
        <v>24</v>
      </c>
      <c r="N35" s="295">
        <v>17</v>
      </c>
      <c r="O35" s="258" t="s">
        <v>341</v>
      </c>
      <c r="P35" s="270"/>
      <c r="Q35" s="472" t="s">
        <v>679</v>
      </c>
      <c r="R35" s="295" t="s">
        <v>679</v>
      </c>
      <c r="S35" s="295" t="s">
        <v>679</v>
      </c>
      <c r="T35" s="472">
        <v>45</v>
      </c>
      <c r="U35" s="295">
        <v>24</v>
      </c>
      <c r="V35" s="295">
        <v>21</v>
      </c>
      <c r="W35" s="472">
        <v>7</v>
      </c>
      <c r="X35" s="295">
        <v>3</v>
      </c>
      <c r="Y35" s="295">
        <v>4</v>
      </c>
      <c r="Z35" s="951">
        <v>117</v>
      </c>
      <c r="AA35" s="295">
        <v>60</v>
      </c>
      <c r="AB35" s="295">
        <v>57</v>
      </c>
      <c r="AC35" s="258" t="s">
        <v>341</v>
      </c>
      <c r="AD35" s="270"/>
      <c r="AE35" s="472">
        <v>13</v>
      </c>
      <c r="AF35" s="295">
        <v>5</v>
      </c>
      <c r="AG35" s="295">
        <v>8</v>
      </c>
      <c r="AH35" s="472">
        <v>42</v>
      </c>
      <c r="AI35" s="295">
        <v>21</v>
      </c>
      <c r="AJ35" s="295">
        <v>21</v>
      </c>
      <c r="AK35" s="472">
        <v>5</v>
      </c>
      <c r="AL35" s="295">
        <v>2</v>
      </c>
      <c r="AM35" s="295">
        <v>3</v>
      </c>
      <c r="AN35" s="472">
        <v>57</v>
      </c>
      <c r="AO35" s="295">
        <v>32</v>
      </c>
      <c r="AP35" s="295">
        <v>25</v>
      </c>
    </row>
    <row r="36" spans="1:42" ht="12.75" customHeight="1">
      <c r="A36" s="258" t="s">
        <v>342</v>
      </c>
      <c r="B36" s="270"/>
      <c r="C36" s="295">
        <v>134</v>
      </c>
      <c r="D36" s="295">
        <v>57</v>
      </c>
      <c r="E36" s="452">
        <v>77</v>
      </c>
      <c r="F36" s="295">
        <v>55</v>
      </c>
      <c r="G36" s="295">
        <v>26</v>
      </c>
      <c r="H36" s="452">
        <v>29</v>
      </c>
      <c r="I36" s="295">
        <v>17</v>
      </c>
      <c r="J36" s="295">
        <v>8</v>
      </c>
      <c r="K36" s="295">
        <v>9</v>
      </c>
      <c r="L36" s="472">
        <v>22</v>
      </c>
      <c r="M36" s="295">
        <v>6</v>
      </c>
      <c r="N36" s="295">
        <v>16</v>
      </c>
      <c r="O36" s="258" t="s">
        <v>342</v>
      </c>
      <c r="P36" s="270"/>
      <c r="Q36" s="472">
        <v>6</v>
      </c>
      <c r="R36" s="295">
        <v>1</v>
      </c>
      <c r="S36" s="295">
        <v>5</v>
      </c>
      <c r="T36" s="472">
        <v>31</v>
      </c>
      <c r="U36" s="295">
        <v>14</v>
      </c>
      <c r="V36" s="295">
        <v>17</v>
      </c>
      <c r="W36" s="472">
        <v>3</v>
      </c>
      <c r="X36" s="295">
        <v>2</v>
      </c>
      <c r="Y36" s="295">
        <v>1</v>
      </c>
      <c r="Z36" s="951">
        <v>50</v>
      </c>
      <c r="AA36" s="295">
        <v>27</v>
      </c>
      <c r="AB36" s="295">
        <v>23</v>
      </c>
      <c r="AC36" s="258" t="s">
        <v>342</v>
      </c>
      <c r="AD36" s="270"/>
      <c r="AE36" s="472">
        <v>8</v>
      </c>
      <c r="AF36" s="295">
        <v>3</v>
      </c>
      <c r="AG36" s="295">
        <v>5</v>
      </c>
      <c r="AH36" s="472">
        <v>16</v>
      </c>
      <c r="AI36" s="295">
        <v>8</v>
      </c>
      <c r="AJ36" s="295">
        <v>8</v>
      </c>
      <c r="AK36" s="472">
        <v>2</v>
      </c>
      <c r="AL36" s="295">
        <v>2</v>
      </c>
      <c r="AM36" s="295" t="s">
        <v>679</v>
      </c>
      <c r="AN36" s="472">
        <v>24</v>
      </c>
      <c r="AO36" s="295">
        <v>14</v>
      </c>
      <c r="AP36" s="295">
        <v>10</v>
      </c>
    </row>
    <row r="37" spans="1:42" ht="12.75" customHeight="1">
      <c r="A37" s="258" t="s">
        <v>343</v>
      </c>
      <c r="B37" s="270"/>
      <c r="C37" s="295">
        <v>111</v>
      </c>
      <c r="D37" s="295">
        <v>52</v>
      </c>
      <c r="E37" s="452">
        <v>59</v>
      </c>
      <c r="F37" s="295">
        <v>36</v>
      </c>
      <c r="G37" s="295">
        <v>17</v>
      </c>
      <c r="H37" s="452">
        <v>19</v>
      </c>
      <c r="I37" s="295">
        <v>27</v>
      </c>
      <c r="J37" s="295">
        <v>15</v>
      </c>
      <c r="K37" s="295">
        <v>12</v>
      </c>
      <c r="L37" s="472">
        <v>22</v>
      </c>
      <c r="M37" s="295">
        <v>11</v>
      </c>
      <c r="N37" s="295">
        <v>11</v>
      </c>
      <c r="O37" s="258" t="s">
        <v>343</v>
      </c>
      <c r="P37" s="270"/>
      <c r="Q37" s="472">
        <v>2</v>
      </c>
      <c r="R37" s="295" t="s">
        <v>679</v>
      </c>
      <c r="S37" s="295">
        <v>2</v>
      </c>
      <c r="T37" s="472">
        <v>22</v>
      </c>
      <c r="U37" s="295">
        <v>9</v>
      </c>
      <c r="V37" s="295">
        <v>13</v>
      </c>
      <c r="W37" s="472">
        <v>2</v>
      </c>
      <c r="X37" s="295" t="s">
        <v>679</v>
      </c>
      <c r="Y37" s="295">
        <v>2</v>
      </c>
      <c r="Z37" s="951">
        <v>32</v>
      </c>
      <c r="AA37" s="295">
        <v>16</v>
      </c>
      <c r="AB37" s="295">
        <v>16</v>
      </c>
      <c r="AC37" s="258" t="s">
        <v>343</v>
      </c>
      <c r="AD37" s="270"/>
      <c r="AE37" s="472">
        <v>5</v>
      </c>
      <c r="AF37" s="295">
        <v>1</v>
      </c>
      <c r="AG37" s="295">
        <v>4</v>
      </c>
      <c r="AH37" s="472">
        <v>12</v>
      </c>
      <c r="AI37" s="295">
        <v>6</v>
      </c>
      <c r="AJ37" s="295">
        <v>6</v>
      </c>
      <c r="AK37" s="472">
        <v>5</v>
      </c>
      <c r="AL37" s="295">
        <v>3</v>
      </c>
      <c r="AM37" s="295">
        <v>2</v>
      </c>
      <c r="AN37" s="472">
        <v>10</v>
      </c>
      <c r="AO37" s="295">
        <v>6</v>
      </c>
      <c r="AP37" s="295">
        <v>4</v>
      </c>
    </row>
    <row r="38" spans="1:42" ht="12.75" customHeight="1">
      <c r="A38" s="265" t="s">
        <v>344</v>
      </c>
      <c r="B38" s="266"/>
      <c r="C38" s="303">
        <v>55</v>
      </c>
      <c r="D38" s="303">
        <v>23</v>
      </c>
      <c r="E38" s="450">
        <v>32</v>
      </c>
      <c r="F38" s="303">
        <v>14</v>
      </c>
      <c r="G38" s="303">
        <v>5</v>
      </c>
      <c r="H38" s="450">
        <v>9</v>
      </c>
      <c r="I38" s="303">
        <v>15</v>
      </c>
      <c r="J38" s="303">
        <v>9</v>
      </c>
      <c r="K38" s="303">
        <v>6</v>
      </c>
      <c r="L38" s="485">
        <v>13</v>
      </c>
      <c r="M38" s="303">
        <v>5</v>
      </c>
      <c r="N38" s="303">
        <v>8</v>
      </c>
      <c r="O38" s="265" t="s">
        <v>344</v>
      </c>
      <c r="P38" s="266"/>
      <c r="Q38" s="485">
        <v>1</v>
      </c>
      <c r="R38" s="303" t="s">
        <v>679</v>
      </c>
      <c r="S38" s="303">
        <v>1</v>
      </c>
      <c r="T38" s="485">
        <v>12</v>
      </c>
      <c r="U38" s="303">
        <v>4</v>
      </c>
      <c r="V38" s="303">
        <v>8</v>
      </c>
      <c r="W38" s="485" t="s">
        <v>679</v>
      </c>
      <c r="X38" s="303" t="s">
        <v>679</v>
      </c>
      <c r="Y38" s="303" t="s">
        <v>679</v>
      </c>
      <c r="Z38" s="950">
        <v>29</v>
      </c>
      <c r="AA38" s="303">
        <v>9</v>
      </c>
      <c r="AB38" s="303">
        <v>20</v>
      </c>
      <c r="AC38" s="265" t="s">
        <v>344</v>
      </c>
      <c r="AD38" s="266"/>
      <c r="AE38" s="485">
        <v>1</v>
      </c>
      <c r="AF38" s="303" t="s">
        <v>679</v>
      </c>
      <c r="AG38" s="303">
        <v>1</v>
      </c>
      <c r="AH38" s="485">
        <v>11</v>
      </c>
      <c r="AI38" s="303">
        <v>3</v>
      </c>
      <c r="AJ38" s="303">
        <v>8</v>
      </c>
      <c r="AK38" s="485">
        <v>2</v>
      </c>
      <c r="AL38" s="303" t="s">
        <v>679</v>
      </c>
      <c r="AM38" s="303">
        <v>2</v>
      </c>
      <c r="AN38" s="485">
        <v>15</v>
      </c>
      <c r="AO38" s="303">
        <v>6</v>
      </c>
      <c r="AP38" s="303">
        <v>9</v>
      </c>
    </row>
    <row r="39" spans="1:42" ht="12.75" customHeight="1">
      <c r="A39" s="258" t="s">
        <v>345</v>
      </c>
      <c r="B39" s="270"/>
      <c r="C39" s="295">
        <v>93</v>
      </c>
      <c r="D39" s="295">
        <v>43</v>
      </c>
      <c r="E39" s="452">
        <v>50</v>
      </c>
      <c r="F39" s="295">
        <v>29</v>
      </c>
      <c r="G39" s="295">
        <v>12</v>
      </c>
      <c r="H39" s="452">
        <v>17</v>
      </c>
      <c r="I39" s="295">
        <v>19</v>
      </c>
      <c r="J39" s="295">
        <v>8</v>
      </c>
      <c r="K39" s="295">
        <v>11</v>
      </c>
      <c r="L39" s="472">
        <v>24</v>
      </c>
      <c r="M39" s="295">
        <v>12</v>
      </c>
      <c r="N39" s="295">
        <v>12</v>
      </c>
      <c r="O39" s="258" t="s">
        <v>345</v>
      </c>
      <c r="P39" s="270"/>
      <c r="Q39" s="472">
        <v>1</v>
      </c>
      <c r="R39" s="295">
        <v>1</v>
      </c>
      <c r="S39" s="295" t="s">
        <v>679</v>
      </c>
      <c r="T39" s="472">
        <v>20</v>
      </c>
      <c r="U39" s="295">
        <v>10</v>
      </c>
      <c r="V39" s="295">
        <v>10</v>
      </c>
      <c r="W39" s="472" t="s">
        <v>679</v>
      </c>
      <c r="X39" s="295" t="s">
        <v>679</v>
      </c>
      <c r="Y39" s="295" t="s">
        <v>679</v>
      </c>
      <c r="Z39" s="951">
        <v>32</v>
      </c>
      <c r="AA39" s="295">
        <v>13</v>
      </c>
      <c r="AB39" s="295">
        <v>19</v>
      </c>
      <c r="AC39" s="258" t="s">
        <v>345</v>
      </c>
      <c r="AD39" s="270"/>
      <c r="AE39" s="472">
        <v>1</v>
      </c>
      <c r="AF39" s="295" t="s">
        <v>679</v>
      </c>
      <c r="AG39" s="295">
        <v>1</v>
      </c>
      <c r="AH39" s="472">
        <v>10</v>
      </c>
      <c r="AI39" s="295">
        <v>4</v>
      </c>
      <c r="AJ39" s="295">
        <v>6</v>
      </c>
      <c r="AK39" s="472">
        <v>9</v>
      </c>
      <c r="AL39" s="295">
        <v>5</v>
      </c>
      <c r="AM39" s="295">
        <v>4</v>
      </c>
      <c r="AN39" s="472">
        <v>12</v>
      </c>
      <c r="AO39" s="295">
        <v>4</v>
      </c>
      <c r="AP39" s="295">
        <v>8</v>
      </c>
    </row>
    <row r="40" spans="1:42" ht="12.75" customHeight="1">
      <c r="A40" s="258" t="s">
        <v>346</v>
      </c>
      <c r="B40" s="270"/>
      <c r="C40" s="295">
        <v>159</v>
      </c>
      <c r="D40" s="295">
        <v>84</v>
      </c>
      <c r="E40" s="452">
        <v>75</v>
      </c>
      <c r="F40" s="295">
        <v>56</v>
      </c>
      <c r="G40" s="295">
        <v>31</v>
      </c>
      <c r="H40" s="452">
        <v>25</v>
      </c>
      <c r="I40" s="295">
        <v>33</v>
      </c>
      <c r="J40" s="295">
        <v>16</v>
      </c>
      <c r="K40" s="295">
        <v>17</v>
      </c>
      <c r="L40" s="472">
        <v>23</v>
      </c>
      <c r="M40" s="295">
        <v>16</v>
      </c>
      <c r="N40" s="295">
        <v>7</v>
      </c>
      <c r="O40" s="258" t="s">
        <v>346</v>
      </c>
      <c r="P40" s="270"/>
      <c r="Q40" s="472">
        <v>2</v>
      </c>
      <c r="R40" s="295">
        <v>1</v>
      </c>
      <c r="S40" s="295">
        <v>1</v>
      </c>
      <c r="T40" s="472">
        <v>42</v>
      </c>
      <c r="U40" s="295">
        <v>18</v>
      </c>
      <c r="V40" s="295">
        <v>24</v>
      </c>
      <c r="W40" s="472">
        <v>3</v>
      </c>
      <c r="X40" s="295">
        <v>2</v>
      </c>
      <c r="Y40" s="295">
        <v>1</v>
      </c>
      <c r="Z40" s="951">
        <v>55</v>
      </c>
      <c r="AA40" s="295">
        <v>32</v>
      </c>
      <c r="AB40" s="295">
        <v>23</v>
      </c>
      <c r="AC40" s="258" t="s">
        <v>346</v>
      </c>
      <c r="AD40" s="270"/>
      <c r="AE40" s="472">
        <v>4</v>
      </c>
      <c r="AF40" s="295">
        <v>2</v>
      </c>
      <c r="AG40" s="295">
        <v>2</v>
      </c>
      <c r="AH40" s="472">
        <v>18</v>
      </c>
      <c r="AI40" s="295">
        <v>10</v>
      </c>
      <c r="AJ40" s="295">
        <v>8</v>
      </c>
      <c r="AK40" s="472">
        <v>12</v>
      </c>
      <c r="AL40" s="295">
        <v>7</v>
      </c>
      <c r="AM40" s="295">
        <v>5</v>
      </c>
      <c r="AN40" s="472">
        <v>21</v>
      </c>
      <c r="AO40" s="295">
        <v>13</v>
      </c>
      <c r="AP40" s="295">
        <v>8</v>
      </c>
    </row>
    <row r="41" spans="1:42" ht="12.75" customHeight="1">
      <c r="A41" s="258" t="s">
        <v>347</v>
      </c>
      <c r="B41" s="270"/>
      <c r="C41" s="295">
        <v>178</v>
      </c>
      <c r="D41" s="295">
        <v>88</v>
      </c>
      <c r="E41" s="452">
        <v>90</v>
      </c>
      <c r="F41" s="295">
        <v>73</v>
      </c>
      <c r="G41" s="295">
        <v>35</v>
      </c>
      <c r="H41" s="452">
        <v>38</v>
      </c>
      <c r="I41" s="295">
        <v>46</v>
      </c>
      <c r="J41" s="295">
        <v>24</v>
      </c>
      <c r="K41" s="295">
        <v>22</v>
      </c>
      <c r="L41" s="472">
        <v>29</v>
      </c>
      <c r="M41" s="295">
        <v>17</v>
      </c>
      <c r="N41" s="295">
        <v>12</v>
      </c>
      <c r="O41" s="258" t="s">
        <v>347</v>
      </c>
      <c r="P41" s="270"/>
      <c r="Q41" s="472">
        <v>1</v>
      </c>
      <c r="R41" s="295" t="s">
        <v>679</v>
      </c>
      <c r="S41" s="295">
        <v>1</v>
      </c>
      <c r="T41" s="472">
        <v>28</v>
      </c>
      <c r="U41" s="295">
        <v>11</v>
      </c>
      <c r="V41" s="295">
        <v>17</v>
      </c>
      <c r="W41" s="472">
        <v>1</v>
      </c>
      <c r="X41" s="295">
        <v>1</v>
      </c>
      <c r="Y41" s="295" t="s">
        <v>679</v>
      </c>
      <c r="Z41" s="951">
        <v>78</v>
      </c>
      <c r="AA41" s="295">
        <v>45</v>
      </c>
      <c r="AB41" s="295">
        <v>33</v>
      </c>
      <c r="AC41" s="258" t="s">
        <v>347</v>
      </c>
      <c r="AD41" s="270"/>
      <c r="AE41" s="472">
        <v>7</v>
      </c>
      <c r="AF41" s="295">
        <v>4</v>
      </c>
      <c r="AG41" s="295">
        <v>3</v>
      </c>
      <c r="AH41" s="472">
        <v>19</v>
      </c>
      <c r="AI41" s="295">
        <v>11</v>
      </c>
      <c r="AJ41" s="295">
        <v>8</v>
      </c>
      <c r="AK41" s="472">
        <v>11</v>
      </c>
      <c r="AL41" s="295">
        <v>7</v>
      </c>
      <c r="AM41" s="295">
        <v>4</v>
      </c>
      <c r="AN41" s="472">
        <v>41</v>
      </c>
      <c r="AO41" s="295">
        <v>23</v>
      </c>
      <c r="AP41" s="295">
        <v>18</v>
      </c>
    </row>
    <row r="42" spans="1:42" ht="12.75" customHeight="1">
      <c r="A42" s="273" t="s">
        <v>348</v>
      </c>
      <c r="B42" s="274"/>
      <c r="C42" s="291">
        <v>38</v>
      </c>
      <c r="D42" s="291">
        <v>22</v>
      </c>
      <c r="E42" s="344">
        <v>16</v>
      </c>
      <c r="F42" s="291">
        <v>11</v>
      </c>
      <c r="G42" s="291">
        <v>6</v>
      </c>
      <c r="H42" s="344">
        <v>5</v>
      </c>
      <c r="I42" s="291">
        <v>7</v>
      </c>
      <c r="J42" s="291">
        <v>5</v>
      </c>
      <c r="K42" s="291">
        <v>2</v>
      </c>
      <c r="L42" s="347">
        <v>5</v>
      </c>
      <c r="M42" s="291">
        <v>3</v>
      </c>
      <c r="N42" s="291">
        <v>2</v>
      </c>
      <c r="O42" s="273" t="s">
        <v>348</v>
      </c>
      <c r="P42" s="274"/>
      <c r="Q42" s="347">
        <v>1</v>
      </c>
      <c r="R42" s="291" t="s">
        <v>679</v>
      </c>
      <c r="S42" s="291">
        <v>1</v>
      </c>
      <c r="T42" s="347">
        <v>14</v>
      </c>
      <c r="U42" s="291">
        <v>8</v>
      </c>
      <c r="V42" s="291">
        <v>6</v>
      </c>
      <c r="W42" s="347" t="s">
        <v>679</v>
      </c>
      <c r="X42" s="291" t="s">
        <v>679</v>
      </c>
      <c r="Y42" s="291" t="s">
        <v>679</v>
      </c>
      <c r="Z42" s="952">
        <v>19</v>
      </c>
      <c r="AA42" s="291">
        <v>10</v>
      </c>
      <c r="AB42" s="291">
        <v>9</v>
      </c>
      <c r="AC42" s="273" t="s">
        <v>348</v>
      </c>
      <c r="AD42" s="274"/>
      <c r="AE42" s="347">
        <v>4</v>
      </c>
      <c r="AF42" s="291">
        <v>2</v>
      </c>
      <c r="AG42" s="291">
        <v>2</v>
      </c>
      <c r="AH42" s="347">
        <v>5</v>
      </c>
      <c r="AI42" s="291">
        <v>2</v>
      </c>
      <c r="AJ42" s="291">
        <v>3</v>
      </c>
      <c r="AK42" s="347" t="s">
        <v>679</v>
      </c>
      <c r="AL42" s="291" t="s">
        <v>679</v>
      </c>
      <c r="AM42" s="291" t="s">
        <v>679</v>
      </c>
      <c r="AN42" s="347">
        <v>10</v>
      </c>
      <c r="AO42" s="291">
        <v>6</v>
      </c>
      <c r="AP42" s="291">
        <v>4</v>
      </c>
    </row>
    <row r="43" spans="1:42" ht="12.75" customHeight="1">
      <c r="A43" s="258" t="s">
        <v>349</v>
      </c>
      <c r="B43" s="270"/>
      <c r="C43" s="295">
        <v>537</v>
      </c>
      <c r="D43" s="295">
        <v>262</v>
      </c>
      <c r="E43" s="452">
        <v>275</v>
      </c>
      <c r="F43" s="295">
        <v>175</v>
      </c>
      <c r="G43" s="295">
        <v>86</v>
      </c>
      <c r="H43" s="452">
        <v>89</v>
      </c>
      <c r="I43" s="295">
        <v>109</v>
      </c>
      <c r="J43" s="295">
        <v>53</v>
      </c>
      <c r="K43" s="295">
        <v>56</v>
      </c>
      <c r="L43" s="472">
        <v>97</v>
      </c>
      <c r="M43" s="295">
        <v>40</v>
      </c>
      <c r="N43" s="295">
        <v>57</v>
      </c>
      <c r="O43" s="258" t="s">
        <v>349</v>
      </c>
      <c r="P43" s="270"/>
      <c r="Q43" s="472">
        <v>8</v>
      </c>
      <c r="R43" s="295">
        <v>3</v>
      </c>
      <c r="S43" s="295">
        <v>5</v>
      </c>
      <c r="T43" s="472">
        <v>141</v>
      </c>
      <c r="U43" s="295">
        <v>75</v>
      </c>
      <c r="V43" s="295">
        <v>66</v>
      </c>
      <c r="W43" s="472">
        <v>7</v>
      </c>
      <c r="X43" s="295">
        <v>5</v>
      </c>
      <c r="Y43" s="295">
        <v>2</v>
      </c>
      <c r="Z43" s="951">
        <v>153</v>
      </c>
      <c r="AA43" s="295">
        <v>81</v>
      </c>
      <c r="AB43" s="295">
        <v>72</v>
      </c>
      <c r="AC43" s="258" t="s">
        <v>349</v>
      </c>
      <c r="AD43" s="270"/>
      <c r="AE43" s="472">
        <v>25</v>
      </c>
      <c r="AF43" s="295">
        <v>12</v>
      </c>
      <c r="AG43" s="295">
        <v>13</v>
      </c>
      <c r="AH43" s="472">
        <v>38</v>
      </c>
      <c r="AI43" s="295">
        <v>20</v>
      </c>
      <c r="AJ43" s="295">
        <v>18</v>
      </c>
      <c r="AK43" s="472">
        <v>14</v>
      </c>
      <c r="AL43" s="295">
        <v>8</v>
      </c>
      <c r="AM43" s="295">
        <v>6</v>
      </c>
      <c r="AN43" s="472">
        <v>76</v>
      </c>
      <c r="AO43" s="295">
        <v>41</v>
      </c>
      <c r="AP43" s="295">
        <v>35</v>
      </c>
    </row>
    <row r="44" spans="1:42" ht="12.75" customHeight="1">
      <c r="A44" s="258" t="s">
        <v>350</v>
      </c>
      <c r="B44" s="270"/>
      <c r="C44" s="295">
        <v>81</v>
      </c>
      <c r="D44" s="295">
        <v>39</v>
      </c>
      <c r="E44" s="452">
        <v>42</v>
      </c>
      <c r="F44" s="295">
        <v>24</v>
      </c>
      <c r="G44" s="295">
        <v>10</v>
      </c>
      <c r="H44" s="452">
        <v>14</v>
      </c>
      <c r="I44" s="295">
        <v>17</v>
      </c>
      <c r="J44" s="295">
        <v>12</v>
      </c>
      <c r="K44" s="295">
        <v>5</v>
      </c>
      <c r="L44" s="472">
        <v>17</v>
      </c>
      <c r="M44" s="295">
        <v>8</v>
      </c>
      <c r="N44" s="295">
        <v>9</v>
      </c>
      <c r="O44" s="258" t="s">
        <v>350</v>
      </c>
      <c r="P44" s="270"/>
      <c r="Q44" s="472">
        <v>8</v>
      </c>
      <c r="R44" s="295">
        <v>4</v>
      </c>
      <c r="S44" s="295">
        <v>4</v>
      </c>
      <c r="T44" s="472">
        <v>14</v>
      </c>
      <c r="U44" s="295">
        <v>5</v>
      </c>
      <c r="V44" s="295">
        <v>9</v>
      </c>
      <c r="W44" s="472">
        <v>1</v>
      </c>
      <c r="X44" s="295" t="s">
        <v>679</v>
      </c>
      <c r="Y44" s="295">
        <v>1</v>
      </c>
      <c r="Z44" s="951">
        <v>14</v>
      </c>
      <c r="AA44" s="295">
        <v>4</v>
      </c>
      <c r="AB44" s="295">
        <v>10</v>
      </c>
      <c r="AC44" s="258" t="s">
        <v>350</v>
      </c>
      <c r="AD44" s="270"/>
      <c r="AE44" s="472">
        <v>3</v>
      </c>
      <c r="AF44" s="295">
        <v>3</v>
      </c>
      <c r="AG44" s="295" t="s">
        <v>679</v>
      </c>
      <c r="AH44" s="472">
        <v>4</v>
      </c>
      <c r="AI44" s="295" t="s">
        <v>679</v>
      </c>
      <c r="AJ44" s="295">
        <v>4</v>
      </c>
      <c r="AK44" s="472">
        <v>1</v>
      </c>
      <c r="AL44" s="295" t="s">
        <v>679</v>
      </c>
      <c r="AM44" s="295">
        <v>1</v>
      </c>
      <c r="AN44" s="472">
        <v>6</v>
      </c>
      <c r="AO44" s="295">
        <v>1</v>
      </c>
      <c r="AP44" s="295">
        <v>5</v>
      </c>
    </row>
    <row r="45" spans="1:42" ht="12.75" customHeight="1">
      <c r="A45" s="258" t="s">
        <v>351</v>
      </c>
      <c r="B45" s="270"/>
      <c r="C45" s="295">
        <v>79</v>
      </c>
      <c r="D45" s="295">
        <v>41</v>
      </c>
      <c r="E45" s="452">
        <v>38</v>
      </c>
      <c r="F45" s="295">
        <v>22</v>
      </c>
      <c r="G45" s="295">
        <v>9</v>
      </c>
      <c r="H45" s="452">
        <v>13</v>
      </c>
      <c r="I45" s="295">
        <v>16</v>
      </c>
      <c r="J45" s="295">
        <v>9</v>
      </c>
      <c r="K45" s="295">
        <v>7</v>
      </c>
      <c r="L45" s="472">
        <v>17</v>
      </c>
      <c r="M45" s="295">
        <v>9</v>
      </c>
      <c r="N45" s="295">
        <v>8</v>
      </c>
      <c r="O45" s="258" t="s">
        <v>351</v>
      </c>
      <c r="P45" s="270"/>
      <c r="Q45" s="472">
        <v>1</v>
      </c>
      <c r="R45" s="295">
        <v>1</v>
      </c>
      <c r="S45" s="295" t="s">
        <v>679</v>
      </c>
      <c r="T45" s="472">
        <v>21</v>
      </c>
      <c r="U45" s="295">
        <v>11</v>
      </c>
      <c r="V45" s="295">
        <v>10</v>
      </c>
      <c r="W45" s="472">
        <v>2</v>
      </c>
      <c r="X45" s="295">
        <v>2</v>
      </c>
      <c r="Y45" s="295" t="s">
        <v>679</v>
      </c>
      <c r="Z45" s="951">
        <v>17</v>
      </c>
      <c r="AA45" s="295">
        <v>12</v>
      </c>
      <c r="AB45" s="295">
        <v>5</v>
      </c>
      <c r="AC45" s="258" t="s">
        <v>351</v>
      </c>
      <c r="AD45" s="270"/>
      <c r="AE45" s="472">
        <v>3</v>
      </c>
      <c r="AF45" s="295">
        <v>2</v>
      </c>
      <c r="AG45" s="295">
        <v>1</v>
      </c>
      <c r="AH45" s="472">
        <v>9</v>
      </c>
      <c r="AI45" s="295">
        <v>5</v>
      </c>
      <c r="AJ45" s="295">
        <v>4</v>
      </c>
      <c r="AK45" s="472">
        <v>1</v>
      </c>
      <c r="AL45" s="295">
        <v>1</v>
      </c>
      <c r="AM45" s="295" t="s">
        <v>679</v>
      </c>
      <c r="AN45" s="472">
        <v>4</v>
      </c>
      <c r="AO45" s="295">
        <v>4</v>
      </c>
      <c r="AP45" s="295" t="s">
        <v>679</v>
      </c>
    </row>
    <row r="46" spans="1:42" ht="12.75" customHeight="1">
      <c r="A46" s="258" t="s">
        <v>352</v>
      </c>
      <c r="B46" s="270"/>
      <c r="C46" s="295">
        <v>134</v>
      </c>
      <c r="D46" s="295">
        <v>78</v>
      </c>
      <c r="E46" s="452">
        <v>56</v>
      </c>
      <c r="F46" s="295">
        <v>64</v>
      </c>
      <c r="G46" s="295">
        <v>39</v>
      </c>
      <c r="H46" s="452">
        <v>25</v>
      </c>
      <c r="I46" s="295">
        <v>22</v>
      </c>
      <c r="J46" s="295">
        <v>13</v>
      </c>
      <c r="K46" s="295">
        <v>9</v>
      </c>
      <c r="L46" s="472">
        <v>20</v>
      </c>
      <c r="M46" s="295">
        <v>13</v>
      </c>
      <c r="N46" s="295">
        <v>7</v>
      </c>
      <c r="O46" s="258" t="s">
        <v>352</v>
      </c>
      <c r="P46" s="270"/>
      <c r="Q46" s="472">
        <v>3</v>
      </c>
      <c r="R46" s="295">
        <v>1</v>
      </c>
      <c r="S46" s="295">
        <v>2</v>
      </c>
      <c r="T46" s="472">
        <v>24</v>
      </c>
      <c r="U46" s="295">
        <v>11</v>
      </c>
      <c r="V46" s="295">
        <v>13</v>
      </c>
      <c r="W46" s="472">
        <v>1</v>
      </c>
      <c r="X46" s="295">
        <v>1</v>
      </c>
      <c r="Y46" s="295" t="s">
        <v>679</v>
      </c>
      <c r="Z46" s="951">
        <v>43</v>
      </c>
      <c r="AA46" s="295">
        <v>22</v>
      </c>
      <c r="AB46" s="295">
        <v>21</v>
      </c>
      <c r="AC46" s="258" t="s">
        <v>352</v>
      </c>
      <c r="AD46" s="270"/>
      <c r="AE46" s="472">
        <v>5</v>
      </c>
      <c r="AF46" s="295">
        <v>3</v>
      </c>
      <c r="AG46" s="295">
        <v>2</v>
      </c>
      <c r="AH46" s="472">
        <v>12</v>
      </c>
      <c r="AI46" s="295">
        <v>8</v>
      </c>
      <c r="AJ46" s="295">
        <v>4</v>
      </c>
      <c r="AK46" s="472">
        <v>10</v>
      </c>
      <c r="AL46" s="295">
        <v>6</v>
      </c>
      <c r="AM46" s="295">
        <v>4</v>
      </c>
      <c r="AN46" s="472">
        <v>16</v>
      </c>
      <c r="AO46" s="295">
        <v>5</v>
      </c>
      <c r="AP46" s="295">
        <v>11</v>
      </c>
    </row>
    <row r="47" spans="1:42" ht="12.75" customHeight="1">
      <c r="A47" s="258" t="s">
        <v>353</v>
      </c>
      <c r="B47" s="270"/>
      <c r="C47" s="295">
        <v>99</v>
      </c>
      <c r="D47" s="295">
        <v>58</v>
      </c>
      <c r="E47" s="452">
        <v>41</v>
      </c>
      <c r="F47" s="295">
        <v>52</v>
      </c>
      <c r="G47" s="295">
        <v>31</v>
      </c>
      <c r="H47" s="452">
        <v>21</v>
      </c>
      <c r="I47" s="295">
        <v>13</v>
      </c>
      <c r="J47" s="295">
        <v>7</v>
      </c>
      <c r="K47" s="295">
        <v>6</v>
      </c>
      <c r="L47" s="472">
        <v>14</v>
      </c>
      <c r="M47" s="295">
        <v>9</v>
      </c>
      <c r="N47" s="295">
        <v>5</v>
      </c>
      <c r="O47" s="258" t="s">
        <v>353</v>
      </c>
      <c r="P47" s="270"/>
      <c r="Q47" s="472">
        <v>1</v>
      </c>
      <c r="R47" s="295">
        <v>1</v>
      </c>
      <c r="S47" s="295" t="s">
        <v>679</v>
      </c>
      <c r="T47" s="472">
        <v>19</v>
      </c>
      <c r="U47" s="295">
        <v>10</v>
      </c>
      <c r="V47" s="295">
        <v>9</v>
      </c>
      <c r="W47" s="472" t="s">
        <v>679</v>
      </c>
      <c r="X47" s="295" t="s">
        <v>679</v>
      </c>
      <c r="Y47" s="295" t="s">
        <v>679</v>
      </c>
      <c r="Z47" s="951">
        <v>54</v>
      </c>
      <c r="AA47" s="295">
        <v>26</v>
      </c>
      <c r="AB47" s="295">
        <v>28</v>
      </c>
      <c r="AC47" s="258" t="s">
        <v>353</v>
      </c>
      <c r="AD47" s="270"/>
      <c r="AE47" s="472">
        <v>4</v>
      </c>
      <c r="AF47" s="295">
        <v>1</v>
      </c>
      <c r="AG47" s="295">
        <v>3</v>
      </c>
      <c r="AH47" s="472">
        <v>17</v>
      </c>
      <c r="AI47" s="295">
        <v>9</v>
      </c>
      <c r="AJ47" s="295">
        <v>8</v>
      </c>
      <c r="AK47" s="472">
        <v>13</v>
      </c>
      <c r="AL47" s="295">
        <v>7</v>
      </c>
      <c r="AM47" s="295">
        <v>6</v>
      </c>
      <c r="AN47" s="472">
        <v>20</v>
      </c>
      <c r="AO47" s="295">
        <v>9</v>
      </c>
      <c r="AP47" s="295">
        <v>11</v>
      </c>
    </row>
    <row r="48" spans="1:42" ht="12.75" customHeight="1">
      <c r="A48" s="265" t="s">
        <v>354</v>
      </c>
      <c r="B48" s="266"/>
      <c r="C48" s="303">
        <v>137</v>
      </c>
      <c r="D48" s="303">
        <v>73</v>
      </c>
      <c r="E48" s="450">
        <v>64</v>
      </c>
      <c r="F48" s="303">
        <v>42</v>
      </c>
      <c r="G48" s="303">
        <v>23</v>
      </c>
      <c r="H48" s="450">
        <v>19</v>
      </c>
      <c r="I48" s="303">
        <v>24</v>
      </c>
      <c r="J48" s="303">
        <v>13</v>
      </c>
      <c r="K48" s="303">
        <v>11</v>
      </c>
      <c r="L48" s="485">
        <v>34</v>
      </c>
      <c r="M48" s="303">
        <v>20</v>
      </c>
      <c r="N48" s="303">
        <v>14</v>
      </c>
      <c r="O48" s="265" t="s">
        <v>354</v>
      </c>
      <c r="P48" s="266"/>
      <c r="Q48" s="485">
        <v>2</v>
      </c>
      <c r="R48" s="303" t="s">
        <v>679</v>
      </c>
      <c r="S48" s="303">
        <v>2</v>
      </c>
      <c r="T48" s="485">
        <v>34</v>
      </c>
      <c r="U48" s="303">
        <v>16</v>
      </c>
      <c r="V48" s="303">
        <v>18</v>
      </c>
      <c r="W48" s="485">
        <v>1</v>
      </c>
      <c r="X48" s="303">
        <v>1</v>
      </c>
      <c r="Y48" s="303" t="s">
        <v>679</v>
      </c>
      <c r="Z48" s="950">
        <v>60</v>
      </c>
      <c r="AA48" s="303">
        <v>36</v>
      </c>
      <c r="AB48" s="303">
        <v>24</v>
      </c>
      <c r="AC48" s="265" t="s">
        <v>354</v>
      </c>
      <c r="AD48" s="266"/>
      <c r="AE48" s="485">
        <v>5</v>
      </c>
      <c r="AF48" s="303">
        <v>3</v>
      </c>
      <c r="AG48" s="303">
        <v>2</v>
      </c>
      <c r="AH48" s="485">
        <v>15</v>
      </c>
      <c r="AI48" s="303">
        <v>8</v>
      </c>
      <c r="AJ48" s="303">
        <v>7</v>
      </c>
      <c r="AK48" s="485">
        <v>7</v>
      </c>
      <c r="AL48" s="303">
        <v>6</v>
      </c>
      <c r="AM48" s="303">
        <v>1</v>
      </c>
      <c r="AN48" s="485">
        <v>33</v>
      </c>
      <c r="AO48" s="303">
        <v>19</v>
      </c>
      <c r="AP48" s="303">
        <v>14</v>
      </c>
    </row>
    <row r="49" spans="1:42" ht="12.75" customHeight="1">
      <c r="A49" s="258" t="s">
        <v>355</v>
      </c>
      <c r="B49" s="270"/>
      <c r="C49" s="295">
        <v>82</v>
      </c>
      <c r="D49" s="295">
        <v>41</v>
      </c>
      <c r="E49" s="452">
        <v>41</v>
      </c>
      <c r="F49" s="295">
        <v>30</v>
      </c>
      <c r="G49" s="295">
        <v>17</v>
      </c>
      <c r="H49" s="452">
        <v>13</v>
      </c>
      <c r="I49" s="295">
        <v>18</v>
      </c>
      <c r="J49" s="295">
        <v>9</v>
      </c>
      <c r="K49" s="295">
        <v>9</v>
      </c>
      <c r="L49" s="472">
        <v>15</v>
      </c>
      <c r="M49" s="295">
        <v>9</v>
      </c>
      <c r="N49" s="295">
        <v>6</v>
      </c>
      <c r="O49" s="258" t="s">
        <v>355</v>
      </c>
      <c r="P49" s="270"/>
      <c r="Q49" s="472">
        <v>1</v>
      </c>
      <c r="R49" s="295">
        <v>1</v>
      </c>
      <c r="S49" s="295" t="s">
        <v>679</v>
      </c>
      <c r="T49" s="472">
        <v>18</v>
      </c>
      <c r="U49" s="295">
        <v>5</v>
      </c>
      <c r="V49" s="295">
        <v>13</v>
      </c>
      <c r="W49" s="472" t="s">
        <v>679</v>
      </c>
      <c r="X49" s="295" t="s">
        <v>679</v>
      </c>
      <c r="Y49" s="295" t="s">
        <v>679</v>
      </c>
      <c r="Z49" s="951">
        <v>28</v>
      </c>
      <c r="AA49" s="295">
        <v>18</v>
      </c>
      <c r="AB49" s="295">
        <v>10</v>
      </c>
      <c r="AC49" s="258" t="s">
        <v>355</v>
      </c>
      <c r="AD49" s="270"/>
      <c r="AE49" s="472">
        <v>3</v>
      </c>
      <c r="AF49" s="295">
        <v>2</v>
      </c>
      <c r="AG49" s="295">
        <v>1</v>
      </c>
      <c r="AH49" s="472">
        <v>6</v>
      </c>
      <c r="AI49" s="295">
        <v>4</v>
      </c>
      <c r="AJ49" s="295">
        <v>2</v>
      </c>
      <c r="AK49" s="472">
        <v>3</v>
      </c>
      <c r="AL49" s="295">
        <v>1</v>
      </c>
      <c r="AM49" s="295">
        <v>2</v>
      </c>
      <c r="AN49" s="472">
        <v>16</v>
      </c>
      <c r="AO49" s="295">
        <v>11</v>
      </c>
      <c r="AP49" s="295">
        <v>5</v>
      </c>
    </row>
    <row r="50" spans="1:42" ht="12.75" customHeight="1">
      <c r="A50" s="258" t="s">
        <v>356</v>
      </c>
      <c r="B50" s="270"/>
      <c r="C50" s="295">
        <v>622</v>
      </c>
      <c r="D50" s="295">
        <v>312</v>
      </c>
      <c r="E50" s="452">
        <v>310</v>
      </c>
      <c r="F50" s="295">
        <v>239</v>
      </c>
      <c r="G50" s="295">
        <v>119</v>
      </c>
      <c r="H50" s="452">
        <v>120</v>
      </c>
      <c r="I50" s="295">
        <v>127</v>
      </c>
      <c r="J50" s="295">
        <v>64</v>
      </c>
      <c r="K50" s="295">
        <v>63</v>
      </c>
      <c r="L50" s="472">
        <v>122</v>
      </c>
      <c r="M50" s="295">
        <v>62</v>
      </c>
      <c r="N50" s="295">
        <v>60</v>
      </c>
      <c r="O50" s="258" t="s">
        <v>356</v>
      </c>
      <c r="P50" s="270"/>
      <c r="Q50" s="472">
        <v>9</v>
      </c>
      <c r="R50" s="295">
        <v>5</v>
      </c>
      <c r="S50" s="295">
        <v>4</v>
      </c>
      <c r="T50" s="472">
        <v>120</v>
      </c>
      <c r="U50" s="295">
        <v>58</v>
      </c>
      <c r="V50" s="295">
        <v>62</v>
      </c>
      <c r="W50" s="472">
        <v>5</v>
      </c>
      <c r="X50" s="295">
        <v>4</v>
      </c>
      <c r="Y50" s="295">
        <v>1</v>
      </c>
      <c r="Z50" s="951">
        <v>213</v>
      </c>
      <c r="AA50" s="295">
        <v>104</v>
      </c>
      <c r="AB50" s="295">
        <v>109</v>
      </c>
      <c r="AC50" s="258" t="s">
        <v>356</v>
      </c>
      <c r="AD50" s="270"/>
      <c r="AE50" s="472">
        <v>38</v>
      </c>
      <c r="AF50" s="295">
        <v>16</v>
      </c>
      <c r="AG50" s="295">
        <v>22</v>
      </c>
      <c r="AH50" s="472">
        <v>66</v>
      </c>
      <c r="AI50" s="295">
        <v>32</v>
      </c>
      <c r="AJ50" s="295">
        <v>34</v>
      </c>
      <c r="AK50" s="472">
        <v>10</v>
      </c>
      <c r="AL50" s="295">
        <v>6</v>
      </c>
      <c r="AM50" s="295">
        <v>4</v>
      </c>
      <c r="AN50" s="472">
        <v>99</v>
      </c>
      <c r="AO50" s="295">
        <v>50</v>
      </c>
      <c r="AP50" s="295">
        <v>49</v>
      </c>
    </row>
    <row r="51" spans="1:42" ht="12.75" customHeight="1">
      <c r="A51" s="258" t="s">
        <v>357</v>
      </c>
      <c r="B51" s="270"/>
      <c r="C51" s="295">
        <v>389</v>
      </c>
      <c r="D51" s="295">
        <v>186</v>
      </c>
      <c r="E51" s="452">
        <v>203</v>
      </c>
      <c r="F51" s="295">
        <v>149</v>
      </c>
      <c r="G51" s="295">
        <v>73</v>
      </c>
      <c r="H51" s="452">
        <v>76</v>
      </c>
      <c r="I51" s="295">
        <v>74</v>
      </c>
      <c r="J51" s="295">
        <v>36</v>
      </c>
      <c r="K51" s="295">
        <v>38</v>
      </c>
      <c r="L51" s="472">
        <v>83</v>
      </c>
      <c r="M51" s="295">
        <v>42</v>
      </c>
      <c r="N51" s="295">
        <v>41</v>
      </c>
      <c r="O51" s="258" t="s">
        <v>357</v>
      </c>
      <c r="P51" s="270"/>
      <c r="Q51" s="472">
        <v>9</v>
      </c>
      <c r="R51" s="295">
        <v>5</v>
      </c>
      <c r="S51" s="295">
        <v>4</v>
      </c>
      <c r="T51" s="472">
        <v>71</v>
      </c>
      <c r="U51" s="295">
        <v>29</v>
      </c>
      <c r="V51" s="295">
        <v>42</v>
      </c>
      <c r="W51" s="472">
        <v>3</v>
      </c>
      <c r="X51" s="295">
        <v>1</v>
      </c>
      <c r="Y51" s="295">
        <v>2</v>
      </c>
      <c r="Z51" s="951">
        <v>137</v>
      </c>
      <c r="AA51" s="295">
        <v>68</v>
      </c>
      <c r="AB51" s="295">
        <v>69</v>
      </c>
      <c r="AC51" s="258" t="s">
        <v>357</v>
      </c>
      <c r="AD51" s="270"/>
      <c r="AE51" s="472">
        <v>14</v>
      </c>
      <c r="AF51" s="295">
        <v>4</v>
      </c>
      <c r="AG51" s="295">
        <v>10</v>
      </c>
      <c r="AH51" s="472">
        <v>48</v>
      </c>
      <c r="AI51" s="295">
        <v>26</v>
      </c>
      <c r="AJ51" s="295">
        <v>22</v>
      </c>
      <c r="AK51" s="472">
        <v>5</v>
      </c>
      <c r="AL51" s="295">
        <v>2</v>
      </c>
      <c r="AM51" s="295">
        <v>3</v>
      </c>
      <c r="AN51" s="472">
        <v>70</v>
      </c>
      <c r="AO51" s="295">
        <v>36</v>
      </c>
      <c r="AP51" s="295">
        <v>34</v>
      </c>
    </row>
    <row r="52" spans="1:42" ht="12.75" customHeight="1">
      <c r="A52" s="273" t="s">
        <v>358</v>
      </c>
      <c r="B52" s="274"/>
      <c r="C52" s="291">
        <v>392</v>
      </c>
      <c r="D52" s="291">
        <v>220</v>
      </c>
      <c r="E52" s="344">
        <v>172</v>
      </c>
      <c r="F52" s="291">
        <v>160</v>
      </c>
      <c r="G52" s="291">
        <v>77</v>
      </c>
      <c r="H52" s="344">
        <v>83</v>
      </c>
      <c r="I52" s="291">
        <v>69</v>
      </c>
      <c r="J52" s="291">
        <v>43</v>
      </c>
      <c r="K52" s="291">
        <v>26</v>
      </c>
      <c r="L52" s="347">
        <v>69</v>
      </c>
      <c r="M52" s="291">
        <v>40</v>
      </c>
      <c r="N52" s="291">
        <v>29</v>
      </c>
      <c r="O52" s="273" t="s">
        <v>358</v>
      </c>
      <c r="P52" s="274"/>
      <c r="Q52" s="347">
        <v>13</v>
      </c>
      <c r="R52" s="291">
        <v>7</v>
      </c>
      <c r="S52" s="291">
        <v>6</v>
      </c>
      <c r="T52" s="347">
        <v>78</v>
      </c>
      <c r="U52" s="291">
        <v>52</v>
      </c>
      <c r="V52" s="291">
        <v>26</v>
      </c>
      <c r="W52" s="347">
        <v>3</v>
      </c>
      <c r="X52" s="291">
        <v>1</v>
      </c>
      <c r="Y52" s="291">
        <v>2</v>
      </c>
      <c r="Z52" s="952">
        <v>144</v>
      </c>
      <c r="AA52" s="291">
        <v>64</v>
      </c>
      <c r="AB52" s="291">
        <v>80</v>
      </c>
      <c r="AC52" s="273" t="s">
        <v>358</v>
      </c>
      <c r="AD52" s="274"/>
      <c r="AE52" s="347">
        <v>19</v>
      </c>
      <c r="AF52" s="291">
        <v>11</v>
      </c>
      <c r="AG52" s="291">
        <v>8</v>
      </c>
      <c r="AH52" s="347">
        <v>53</v>
      </c>
      <c r="AI52" s="291">
        <v>27</v>
      </c>
      <c r="AJ52" s="291">
        <v>26</v>
      </c>
      <c r="AK52" s="347">
        <v>9</v>
      </c>
      <c r="AL52" s="291">
        <v>3</v>
      </c>
      <c r="AM52" s="291">
        <v>6</v>
      </c>
      <c r="AN52" s="347">
        <v>63</v>
      </c>
      <c r="AO52" s="291">
        <v>23</v>
      </c>
      <c r="AP52" s="291">
        <v>40</v>
      </c>
    </row>
    <row r="53" spans="1:42" ht="12.75" customHeight="1">
      <c r="A53" s="258" t="s">
        <v>359</v>
      </c>
      <c r="B53" s="270"/>
      <c r="C53" s="295">
        <v>420</v>
      </c>
      <c r="D53" s="295">
        <v>240</v>
      </c>
      <c r="E53" s="452">
        <v>180</v>
      </c>
      <c r="F53" s="295">
        <v>132</v>
      </c>
      <c r="G53" s="295">
        <v>73</v>
      </c>
      <c r="H53" s="452">
        <v>59</v>
      </c>
      <c r="I53" s="295">
        <v>90</v>
      </c>
      <c r="J53" s="295">
        <v>49</v>
      </c>
      <c r="K53" s="295">
        <v>41</v>
      </c>
      <c r="L53" s="472">
        <v>89</v>
      </c>
      <c r="M53" s="295">
        <v>50</v>
      </c>
      <c r="N53" s="295">
        <v>39</v>
      </c>
      <c r="O53" s="258" t="s">
        <v>359</v>
      </c>
      <c r="P53" s="270"/>
      <c r="Q53" s="472">
        <v>7</v>
      </c>
      <c r="R53" s="295">
        <v>4</v>
      </c>
      <c r="S53" s="295">
        <v>3</v>
      </c>
      <c r="T53" s="472">
        <v>100</v>
      </c>
      <c r="U53" s="295">
        <v>62</v>
      </c>
      <c r="V53" s="295">
        <v>38</v>
      </c>
      <c r="W53" s="472">
        <v>2</v>
      </c>
      <c r="X53" s="295">
        <v>2</v>
      </c>
      <c r="Y53" s="295" t="s">
        <v>679</v>
      </c>
      <c r="Z53" s="951">
        <v>115</v>
      </c>
      <c r="AA53" s="295">
        <v>63</v>
      </c>
      <c r="AB53" s="295">
        <v>52</v>
      </c>
      <c r="AC53" s="258" t="s">
        <v>359</v>
      </c>
      <c r="AD53" s="270"/>
      <c r="AE53" s="472">
        <v>20</v>
      </c>
      <c r="AF53" s="295">
        <v>9</v>
      </c>
      <c r="AG53" s="295">
        <v>11</v>
      </c>
      <c r="AH53" s="472">
        <v>31</v>
      </c>
      <c r="AI53" s="295">
        <v>14</v>
      </c>
      <c r="AJ53" s="295">
        <v>17</v>
      </c>
      <c r="AK53" s="472">
        <v>15</v>
      </c>
      <c r="AL53" s="295">
        <v>11</v>
      </c>
      <c r="AM53" s="295">
        <v>4</v>
      </c>
      <c r="AN53" s="472">
        <v>49</v>
      </c>
      <c r="AO53" s="295">
        <v>29</v>
      </c>
      <c r="AP53" s="295">
        <v>20</v>
      </c>
    </row>
    <row r="54" spans="1:42" ht="12.75" customHeight="1">
      <c r="A54" s="258" t="s">
        <v>360</v>
      </c>
      <c r="B54" s="270"/>
      <c r="C54" s="295">
        <v>304</v>
      </c>
      <c r="D54" s="295">
        <v>160</v>
      </c>
      <c r="E54" s="452">
        <v>144</v>
      </c>
      <c r="F54" s="295">
        <v>116</v>
      </c>
      <c r="G54" s="295">
        <v>70</v>
      </c>
      <c r="H54" s="452">
        <v>46</v>
      </c>
      <c r="I54" s="295">
        <v>64</v>
      </c>
      <c r="J54" s="295">
        <v>32</v>
      </c>
      <c r="K54" s="295">
        <v>32</v>
      </c>
      <c r="L54" s="472">
        <v>65</v>
      </c>
      <c r="M54" s="295">
        <v>28</v>
      </c>
      <c r="N54" s="295">
        <v>37</v>
      </c>
      <c r="O54" s="258" t="s">
        <v>360</v>
      </c>
      <c r="P54" s="270"/>
      <c r="Q54" s="472">
        <v>5</v>
      </c>
      <c r="R54" s="295">
        <v>1</v>
      </c>
      <c r="S54" s="295">
        <v>4</v>
      </c>
      <c r="T54" s="472">
        <v>54</v>
      </c>
      <c r="U54" s="295">
        <v>29</v>
      </c>
      <c r="V54" s="295">
        <v>25</v>
      </c>
      <c r="W54" s="472" t="s">
        <v>679</v>
      </c>
      <c r="X54" s="295" t="s">
        <v>679</v>
      </c>
      <c r="Y54" s="295" t="s">
        <v>679</v>
      </c>
      <c r="Z54" s="951">
        <v>105</v>
      </c>
      <c r="AA54" s="295">
        <v>51</v>
      </c>
      <c r="AB54" s="295">
        <v>54</v>
      </c>
      <c r="AC54" s="258" t="s">
        <v>360</v>
      </c>
      <c r="AD54" s="270"/>
      <c r="AE54" s="472">
        <v>15</v>
      </c>
      <c r="AF54" s="295">
        <v>8</v>
      </c>
      <c r="AG54" s="295">
        <v>7</v>
      </c>
      <c r="AH54" s="472">
        <v>26</v>
      </c>
      <c r="AI54" s="295">
        <v>13</v>
      </c>
      <c r="AJ54" s="295">
        <v>13</v>
      </c>
      <c r="AK54" s="472">
        <v>10</v>
      </c>
      <c r="AL54" s="295">
        <v>4</v>
      </c>
      <c r="AM54" s="295">
        <v>6</v>
      </c>
      <c r="AN54" s="472">
        <v>54</v>
      </c>
      <c r="AO54" s="295">
        <v>26</v>
      </c>
      <c r="AP54" s="295">
        <v>28</v>
      </c>
    </row>
    <row r="55" spans="1:42" ht="12.75" customHeight="1">
      <c r="A55" s="258" t="s">
        <v>361</v>
      </c>
      <c r="B55" s="270"/>
      <c r="C55" s="295">
        <v>312</v>
      </c>
      <c r="D55" s="295">
        <v>152</v>
      </c>
      <c r="E55" s="452">
        <v>160</v>
      </c>
      <c r="F55" s="295">
        <v>110</v>
      </c>
      <c r="G55" s="295">
        <v>52</v>
      </c>
      <c r="H55" s="452">
        <v>58</v>
      </c>
      <c r="I55" s="295">
        <v>52</v>
      </c>
      <c r="J55" s="295">
        <v>25</v>
      </c>
      <c r="K55" s="295">
        <v>27</v>
      </c>
      <c r="L55" s="472">
        <v>64</v>
      </c>
      <c r="M55" s="295">
        <v>36</v>
      </c>
      <c r="N55" s="295">
        <v>28</v>
      </c>
      <c r="O55" s="258" t="s">
        <v>361</v>
      </c>
      <c r="P55" s="270"/>
      <c r="Q55" s="472">
        <v>4</v>
      </c>
      <c r="R55" s="295">
        <v>3</v>
      </c>
      <c r="S55" s="295">
        <v>1</v>
      </c>
      <c r="T55" s="472">
        <v>78</v>
      </c>
      <c r="U55" s="295">
        <v>35</v>
      </c>
      <c r="V55" s="295">
        <v>43</v>
      </c>
      <c r="W55" s="472">
        <v>4</v>
      </c>
      <c r="X55" s="295">
        <v>1</v>
      </c>
      <c r="Y55" s="295">
        <v>3</v>
      </c>
      <c r="Z55" s="951">
        <v>77</v>
      </c>
      <c r="AA55" s="295">
        <v>44</v>
      </c>
      <c r="AB55" s="295">
        <v>33</v>
      </c>
      <c r="AC55" s="258" t="s">
        <v>361</v>
      </c>
      <c r="AD55" s="270"/>
      <c r="AE55" s="472">
        <v>12</v>
      </c>
      <c r="AF55" s="295">
        <v>8</v>
      </c>
      <c r="AG55" s="295">
        <v>4</v>
      </c>
      <c r="AH55" s="472">
        <v>23</v>
      </c>
      <c r="AI55" s="295">
        <v>15</v>
      </c>
      <c r="AJ55" s="295">
        <v>8</v>
      </c>
      <c r="AK55" s="472">
        <v>9</v>
      </c>
      <c r="AL55" s="295">
        <v>4</v>
      </c>
      <c r="AM55" s="295">
        <v>5</v>
      </c>
      <c r="AN55" s="472">
        <v>33</v>
      </c>
      <c r="AO55" s="295">
        <v>17</v>
      </c>
      <c r="AP55" s="295">
        <v>16</v>
      </c>
    </row>
    <row r="56" spans="1:42" ht="12.75" customHeight="1">
      <c r="A56" s="258" t="s">
        <v>362</v>
      </c>
      <c r="B56" s="270"/>
      <c r="C56" s="295">
        <v>130</v>
      </c>
      <c r="D56" s="295">
        <v>64</v>
      </c>
      <c r="E56" s="452">
        <v>66</v>
      </c>
      <c r="F56" s="295">
        <v>42</v>
      </c>
      <c r="G56" s="295">
        <v>24</v>
      </c>
      <c r="H56" s="452">
        <v>18</v>
      </c>
      <c r="I56" s="295">
        <v>18</v>
      </c>
      <c r="J56" s="295">
        <v>8</v>
      </c>
      <c r="K56" s="295">
        <v>10</v>
      </c>
      <c r="L56" s="472">
        <v>23</v>
      </c>
      <c r="M56" s="295">
        <v>10</v>
      </c>
      <c r="N56" s="295">
        <v>13</v>
      </c>
      <c r="O56" s="258" t="s">
        <v>362</v>
      </c>
      <c r="P56" s="270"/>
      <c r="Q56" s="472" t="s">
        <v>679</v>
      </c>
      <c r="R56" s="295" t="s">
        <v>679</v>
      </c>
      <c r="S56" s="295" t="s">
        <v>679</v>
      </c>
      <c r="T56" s="472">
        <v>39</v>
      </c>
      <c r="U56" s="295">
        <v>16</v>
      </c>
      <c r="V56" s="295">
        <v>23</v>
      </c>
      <c r="W56" s="472">
        <v>8</v>
      </c>
      <c r="X56" s="295">
        <v>6</v>
      </c>
      <c r="Y56" s="295">
        <v>2</v>
      </c>
      <c r="Z56" s="951">
        <v>45</v>
      </c>
      <c r="AA56" s="295">
        <v>23</v>
      </c>
      <c r="AB56" s="295">
        <v>22</v>
      </c>
      <c r="AC56" s="258" t="s">
        <v>362</v>
      </c>
      <c r="AD56" s="270"/>
      <c r="AE56" s="472">
        <v>6</v>
      </c>
      <c r="AF56" s="295">
        <v>3</v>
      </c>
      <c r="AG56" s="295">
        <v>3</v>
      </c>
      <c r="AH56" s="472">
        <v>6</v>
      </c>
      <c r="AI56" s="295">
        <v>2</v>
      </c>
      <c r="AJ56" s="295">
        <v>4</v>
      </c>
      <c r="AK56" s="472">
        <v>6</v>
      </c>
      <c r="AL56" s="295">
        <v>2</v>
      </c>
      <c r="AM56" s="295">
        <v>4</v>
      </c>
      <c r="AN56" s="472">
        <v>27</v>
      </c>
      <c r="AO56" s="295">
        <v>16</v>
      </c>
      <c r="AP56" s="295">
        <v>11</v>
      </c>
    </row>
    <row r="57" spans="1:42" ht="12.75" customHeight="1">
      <c r="A57" s="258" t="s">
        <v>363</v>
      </c>
      <c r="B57" s="270"/>
      <c r="C57" s="295">
        <v>210</v>
      </c>
      <c r="D57" s="295">
        <v>117</v>
      </c>
      <c r="E57" s="452">
        <v>93</v>
      </c>
      <c r="F57" s="295">
        <v>62</v>
      </c>
      <c r="G57" s="295">
        <v>35</v>
      </c>
      <c r="H57" s="452">
        <v>27</v>
      </c>
      <c r="I57" s="295">
        <v>53</v>
      </c>
      <c r="J57" s="295">
        <v>22</v>
      </c>
      <c r="K57" s="295">
        <v>31</v>
      </c>
      <c r="L57" s="472">
        <v>50</v>
      </c>
      <c r="M57" s="295">
        <v>29</v>
      </c>
      <c r="N57" s="295">
        <v>21</v>
      </c>
      <c r="O57" s="258" t="s">
        <v>363</v>
      </c>
      <c r="P57" s="270"/>
      <c r="Q57" s="472">
        <v>5</v>
      </c>
      <c r="R57" s="295">
        <v>5</v>
      </c>
      <c r="S57" s="295" t="s">
        <v>679</v>
      </c>
      <c r="T57" s="472">
        <v>38</v>
      </c>
      <c r="U57" s="295">
        <v>25</v>
      </c>
      <c r="V57" s="295">
        <v>13</v>
      </c>
      <c r="W57" s="472">
        <v>2</v>
      </c>
      <c r="X57" s="295">
        <v>1</v>
      </c>
      <c r="Y57" s="295">
        <v>1</v>
      </c>
      <c r="Z57" s="951">
        <v>68</v>
      </c>
      <c r="AA57" s="295">
        <v>35</v>
      </c>
      <c r="AB57" s="295">
        <v>33</v>
      </c>
      <c r="AC57" s="258" t="s">
        <v>363</v>
      </c>
      <c r="AD57" s="270"/>
      <c r="AE57" s="472">
        <v>2</v>
      </c>
      <c r="AF57" s="295">
        <v>1</v>
      </c>
      <c r="AG57" s="295">
        <v>1</v>
      </c>
      <c r="AH57" s="472">
        <v>14</v>
      </c>
      <c r="AI57" s="295">
        <v>7</v>
      </c>
      <c r="AJ57" s="295">
        <v>7</v>
      </c>
      <c r="AK57" s="472">
        <v>22</v>
      </c>
      <c r="AL57" s="295">
        <v>14</v>
      </c>
      <c r="AM57" s="295">
        <v>8</v>
      </c>
      <c r="AN57" s="472">
        <v>30</v>
      </c>
      <c r="AO57" s="295">
        <v>13</v>
      </c>
      <c r="AP57" s="295">
        <v>17</v>
      </c>
    </row>
    <row r="58" spans="1:42" ht="12.75" customHeight="1">
      <c r="A58" s="265" t="s">
        <v>364</v>
      </c>
      <c r="B58" s="266"/>
      <c r="C58" s="303">
        <v>168</v>
      </c>
      <c r="D58" s="303">
        <v>89</v>
      </c>
      <c r="E58" s="450">
        <v>79</v>
      </c>
      <c r="F58" s="303">
        <v>52</v>
      </c>
      <c r="G58" s="303">
        <v>29</v>
      </c>
      <c r="H58" s="450">
        <v>23</v>
      </c>
      <c r="I58" s="303">
        <v>35</v>
      </c>
      <c r="J58" s="303">
        <v>18</v>
      </c>
      <c r="K58" s="303">
        <v>17</v>
      </c>
      <c r="L58" s="485">
        <v>34</v>
      </c>
      <c r="M58" s="303">
        <v>23</v>
      </c>
      <c r="N58" s="303">
        <v>11</v>
      </c>
      <c r="O58" s="265" t="s">
        <v>364</v>
      </c>
      <c r="P58" s="266"/>
      <c r="Q58" s="485">
        <v>3</v>
      </c>
      <c r="R58" s="303" t="s">
        <v>679</v>
      </c>
      <c r="S58" s="303">
        <v>3</v>
      </c>
      <c r="T58" s="485">
        <v>42</v>
      </c>
      <c r="U58" s="303">
        <v>19</v>
      </c>
      <c r="V58" s="303">
        <v>23</v>
      </c>
      <c r="W58" s="485">
        <v>2</v>
      </c>
      <c r="X58" s="303" t="s">
        <v>679</v>
      </c>
      <c r="Y58" s="303">
        <v>2</v>
      </c>
      <c r="Z58" s="950">
        <v>42</v>
      </c>
      <c r="AA58" s="303">
        <v>16</v>
      </c>
      <c r="AB58" s="303">
        <v>26</v>
      </c>
      <c r="AC58" s="265" t="s">
        <v>364</v>
      </c>
      <c r="AD58" s="266"/>
      <c r="AE58" s="485">
        <v>5</v>
      </c>
      <c r="AF58" s="303">
        <v>1</v>
      </c>
      <c r="AG58" s="303">
        <v>4</v>
      </c>
      <c r="AH58" s="485">
        <v>9</v>
      </c>
      <c r="AI58" s="303">
        <v>2</v>
      </c>
      <c r="AJ58" s="303">
        <v>7</v>
      </c>
      <c r="AK58" s="485">
        <v>5</v>
      </c>
      <c r="AL58" s="303">
        <v>2</v>
      </c>
      <c r="AM58" s="303">
        <v>3</v>
      </c>
      <c r="AN58" s="485">
        <v>23</v>
      </c>
      <c r="AO58" s="303">
        <v>11</v>
      </c>
      <c r="AP58" s="303">
        <v>12</v>
      </c>
    </row>
    <row r="59" spans="1:42" ht="12.75" customHeight="1">
      <c r="A59" s="258" t="s">
        <v>365</v>
      </c>
      <c r="B59" s="270"/>
      <c r="C59" s="295">
        <v>513</v>
      </c>
      <c r="D59" s="295">
        <v>257</v>
      </c>
      <c r="E59" s="452">
        <v>256</v>
      </c>
      <c r="F59" s="295">
        <v>189</v>
      </c>
      <c r="G59" s="295">
        <v>105</v>
      </c>
      <c r="H59" s="452">
        <v>84</v>
      </c>
      <c r="I59" s="295">
        <v>104</v>
      </c>
      <c r="J59" s="295">
        <v>51</v>
      </c>
      <c r="K59" s="295">
        <v>53</v>
      </c>
      <c r="L59" s="472">
        <v>122</v>
      </c>
      <c r="M59" s="295">
        <v>51</v>
      </c>
      <c r="N59" s="295">
        <v>71</v>
      </c>
      <c r="O59" s="258" t="s">
        <v>365</v>
      </c>
      <c r="P59" s="270"/>
      <c r="Q59" s="472">
        <v>17</v>
      </c>
      <c r="R59" s="295">
        <v>11</v>
      </c>
      <c r="S59" s="295">
        <v>6</v>
      </c>
      <c r="T59" s="472">
        <v>75</v>
      </c>
      <c r="U59" s="295">
        <v>36</v>
      </c>
      <c r="V59" s="295">
        <v>39</v>
      </c>
      <c r="W59" s="472">
        <v>6</v>
      </c>
      <c r="X59" s="295">
        <v>3</v>
      </c>
      <c r="Y59" s="295">
        <v>3</v>
      </c>
      <c r="Z59" s="951">
        <v>166</v>
      </c>
      <c r="AA59" s="295">
        <v>93</v>
      </c>
      <c r="AB59" s="295">
        <v>73</v>
      </c>
      <c r="AC59" s="258" t="s">
        <v>365</v>
      </c>
      <c r="AD59" s="270"/>
      <c r="AE59" s="472">
        <v>15</v>
      </c>
      <c r="AF59" s="295">
        <v>7</v>
      </c>
      <c r="AG59" s="295">
        <v>8</v>
      </c>
      <c r="AH59" s="472">
        <v>40</v>
      </c>
      <c r="AI59" s="295">
        <v>26</v>
      </c>
      <c r="AJ59" s="295">
        <v>14</v>
      </c>
      <c r="AK59" s="472">
        <v>34</v>
      </c>
      <c r="AL59" s="295">
        <v>18</v>
      </c>
      <c r="AM59" s="295">
        <v>16</v>
      </c>
      <c r="AN59" s="472">
        <v>77</v>
      </c>
      <c r="AO59" s="295">
        <v>42</v>
      </c>
      <c r="AP59" s="295">
        <v>35</v>
      </c>
    </row>
    <row r="60" spans="1:42" ht="12.75" customHeight="1">
      <c r="A60" s="258" t="s">
        <v>366</v>
      </c>
      <c r="B60" s="270"/>
      <c r="C60" s="295">
        <v>238</v>
      </c>
      <c r="D60" s="295">
        <v>123</v>
      </c>
      <c r="E60" s="452">
        <v>115</v>
      </c>
      <c r="F60" s="295">
        <v>90</v>
      </c>
      <c r="G60" s="295">
        <v>48</v>
      </c>
      <c r="H60" s="452">
        <v>42</v>
      </c>
      <c r="I60" s="295">
        <v>32</v>
      </c>
      <c r="J60" s="295">
        <v>15</v>
      </c>
      <c r="K60" s="295">
        <v>17</v>
      </c>
      <c r="L60" s="472">
        <v>45</v>
      </c>
      <c r="M60" s="295">
        <v>22</v>
      </c>
      <c r="N60" s="295">
        <v>23</v>
      </c>
      <c r="O60" s="258" t="s">
        <v>366</v>
      </c>
      <c r="P60" s="270"/>
      <c r="Q60" s="472">
        <v>15</v>
      </c>
      <c r="R60" s="295">
        <v>3</v>
      </c>
      <c r="S60" s="295">
        <v>12</v>
      </c>
      <c r="T60" s="472">
        <v>54</v>
      </c>
      <c r="U60" s="295">
        <v>34</v>
      </c>
      <c r="V60" s="295">
        <v>20</v>
      </c>
      <c r="W60" s="472">
        <v>2</v>
      </c>
      <c r="X60" s="295">
        <v>1</v>
      </c>
      <c r="Y60" s="295">
        <v>1</v>
      </c>
      <c r="Z60" s="951">
        <v>94</v>
      </c>
      <c r="AA60" s="295">
        <v>38</v>
      </c>
      <c r="AB60" s="295">
        <v>56</v>
      </c>
      <c r="AC60" s="258" t="s">
        <v>366</v>
      </c>
      <c r="AD60" s="270"/>
      <c r="AE60" s="472">
        <v>12</v>
      </c>
      <c r="AF60" s="295">
        <v>3</v>
      </c>
      <c r="AG60" s="295">
        <v>9</v>
      </c>
      <c r="AH60" s="472">
        <v>21</v>
      </c>
      <c r="AI60" s="295">
        <v>8</v>
      </c>
      <c r="AJ60" s="295">
        <v>13</v>
      </c>
      <c r="AK60" s="472">
        <v>17</v>
      </c>
      <c r="AL60" s="295">
        <v>10</v>
      </c>
      <c r="AM60" s="295">
        <v>7</v>
      </c>
      <c r="AN60" s="472">
        <v>44</v>
      </c>
      <c r="AO60" s="295">
        <v>17</v>
      </c>
      <c r="AP60" s="295">
        <v>27</v>
      </c>
    </row>
    <row r="61" spans="1:42" ht="12.75" customHeight="1">
      <c r="A61" s="258" t="s">
        <v>367</v>
      </c>
      <c r="B61" s="270"/>
      <c r="C61" s="295">
        <v>143</v>
      </c>
      <c r="D61" s="295">
        <v>77</v>
      </c>
      <c r="E61" s="452">
        <v>66</v>
      </c>
      <c r="F61" s="295">
        <v>51</v>
      </c>
      <c r="G61" s="295">
        <v>29</v>
      </c>
      <c r="H61" s="452">
        <v>22</v>
      </c>
      <c r="I61" s="295">
        <v>34</v>
      </c>
      <c r="J61" s="295">
        <v>21</v>
      </c>
      <c r="K61" s="295">
        <v>13</v>
      </c>
      <c r="L61" s="472">
        <v>27</v>
      </c>
      <c r="M61" s="295">
        <v>14</v>
      </c>
      <c r="N61" s="295">
        <v>13</v>
      </c>
      <c r="O61" s="258" t="s">
        <v>367</v>
      </c>
      <c r="P61" s="270"/>
      <c r="Q61" s="472">
        <v>3</v>
      </c>
      <c r="R61" s="295">
        <v>1</v>
      </c>
      <c r="S61" s="295">
        <v>2</v>
      </c>
      <c r="T61" s="472">
        <v>25</v>
      </c>
      <c r="U61" s="295">
        <v>10</v>
      </c>
      <c r="V61" s="295">
        <v>15</v>
      </c>
      <c r="W61" s="472">
        <v>3</v>
      </c>
      <c r="X61" s="295">
        <v>2</v>
      </c>
      <c r="Y61" s="295">
        <v>1</v>
      </c>
      <c r="Z61" s="951">
        <v>35</v>
      </c>
      <c r="AA61" s="295">
        <v>17</v>
      </c>
      <c r="AB61" s="295">
        <v>18</v>
      </c>
      <c r="AC61" s="258" t="s">
        <v>367</v>
      </c>
      <c r="AD61" s="270"/>
      <c r="AE61" s="472">
        <v>4</v>
      </c>
      <c r="AF61" s="295">
        <v>1</v>
      </c>
      <c r="AG61" s="295">
        <v>3</v>
      </c>
      <c r="AH61" s="472">
        <v>14</v>
      </c>
      <c r="AI61" s="295">
        <v>6</v>
      </c>
      <c r="AJ61" s="295">
        <v>8</v>
      </c>
      <c r="AK61" s="472">
        <v>5</v>
      </c>
      <c r="AL61" s="295">
        <v>4</v>
      </c>
      <c r="AM61" s="295">
        <v>1</v>
      </c>
      <c r="AN61" s="472">
        <v>12</v>
      </c>
      <c r="AO61" s="295">
        <v>6</v>
      </c>
      <c r="AP61" s="295">
        <v>6</v>
      </c>
    </row>
    <row r="62" spans="1:42" ht="12.75" customHeight="1">
      <c r="A62" s="273" t="s">
        <v>368</v>
      </c>
      <c r="B62" s="274"/>
      <c r="C62" s="291">
        <v>133</v>
      </c>
      <c r="D62" s="291">
        <v>74</v>
      </c>
      <c r="E62" s="344">
        <v>59</v>
      </c>
      <c r="F62" s="291">
        <v>44</v>
      </c>
      <c r="G62" s="291">
        <v>23</v>
      </c>
      <c r="H62" s="344">
        <v>21</v>
      </c>
      <c r="I62" s="291">
        <v>16</v>
      </c>
      <c r="J62" s="291">
        <v>8</v>
      </c>
      <c r="K62" s="291">
        <v>8</v>
      </c>
      <c r="L62" s="347">
        <v>37</v>
      </c>
      <c r="M62" s="291">
        <v>18</v>
      </c>
      <c r="N62" s="291">
        <v>19</v>
      </c>
      <c r="O62" s="273" t="s">
        <v>368</v>
      </c>
      <c r="P62" s="274"/>
      <c r="Q62" s="347">
        <v>3</v>
      </c>
      <c r="R62" s="291">
        <v>3</v>
      </c>
      <c r="S62" s="291" t="s">
        <v>679</v>
      </c>
      <c r="T62" s="347">
        <v>31</v>
      </c>
      <c r="U62" s="291">
        <v>21</v>
      </c>
      <c r="V62" s="291">
        <v>10</v>
      </c>
      <c r="W62" s="347">
        <v>2</v>
      </c>
      <c r="X62" s="291">
        <v>1</v>
      </c>
      <c r="Y62" s="291">
        <v>1</v>
      </c>
      <c r="Z62" s="952">
        <v>22</v>
      </c>
      <c r="AA62" s="291">
        <v>9</v>
      </c>
      <c r="AB62" s="291">
        <v>13</v>
      </c>
      <c r="AC62" s="273" t="s">
        <v>368</v>
      </c>
      <c r="AD62" s="274"/>
      <c r="AE62" s="347">
        <v>2</v>
      </c>
      <c r="AF62" s="291">
        <v>1</v>
      </c>
      <c r="AG62" s="291">
        <v>1</v>
      </c>
      <c r="AH62" s="347">
        <v>8</v>
      </c>
      <c r="AI62" s="291">
        <v>2</v>
      </c>
      <c r="AJ62" s="291">
        <v>6</v>
      </c>
      <c r="AK62" s="347">
        <v>3</v>
      </c>
      <c r="AL62" s="291">
        <v>2</v>
      </c>
      <c r="AM62" s="291">
        <v>1</v>
      </c>
      <c r="AN62" s="347">
        <v>9</v>
      </c>
      <c r="AO62" s="291">
        <v>4</v>
      </c>
      <c r="AP62" s="291">
        <v>5</v>
      </c>
    </row>
    <row r="63" spans="1:42" ht="12.75" customHeight="1">
      <c r="A63" s="258" t="s">
        <v>399</v>
      </c>
      <c r="B63" s="270"/>
      <c r="C63" s="295">
        <v>393</v>
      </c>
      <c r="D63" s="295">
        <v>206</v>
      </c>
      <c r="E63" s="452">
        <v>187</v>
      </c>
      <c r="F63" s="295">
        <v>165</v>
      </c>
      <c r="G63" s="295">
        <v>92</v>
      </c>
      <c r="H63" s="452">
        <v>73</v>
      </c>
      <c r="I63" s="295">
        <v>78</v>
      </c>
      <c r="J63" s="295">
        <v>37</v>
      </c>
      <c r="K63" s="295">
        <v>41</v>
      </c>
      <c r="L63" s="472">
        <v>72</v>
      </c>
      <c r="M63" s="295">
        <v>44</v>
      </c>
      <c r="N63" s="295">
        <v>28</v>
      </c>
      <c r="O63" s="258" t="s">
        <v>399</v>
      </c>
      <c r="P63" s="270"/>
      <c r="Q63" s="472">
        <v>13</v>
      </c>
      <c r="R63" s="295">
        <v>1</v>
      </c>
      <c r="S63" s="295">
        <v>12</v>
      </c>
      <c r="T63" s="472">
        <v>64</v>
      </c>
      <c r="U63" s="295">
        <v>31</v>
      </c>
      <c r="V63" s="295">
        <v>33</v>
      </c>
      <c r="W63" s="472">
        <v>1</v>
      </c>
      <c r="X63" s="295">
        <v>1</v>
      </c>
      <c r="Y63" s="295" t="s">
        <v>679</v>
      </c>
      <c r="Z63" s="951">
        <v>82</v>
      </c>
      <c r="AA63" s="295">
        <v>37</v>
      </c>
      <c r="AB63" s="295">
        <v>45</v>
      </c>
      <c r="AC63" s="258" t="s">
        <v>399</v>
      </c>
      <c r="AD63" s="270"/>
      <c r="AE63" s="472">
        <v>2</v>
      </c>
      <c r="AF63" s="295" t="s">
        <v>679</v>
      </c>
      <c r="AG63" s="295">
        <v>2</v>
      </c>
      <c r="AH63" s="472">
        <v>13</v>
      </c>
      <c r="AI63" s="295">
        <v>7</v>
      </c>
      <c r="AJ63" s="295">
        <v>6</v>
      </c>
      <c r="AK63" s="472">
        <v>16</v>
      </c>
      <c r="AL63" s="295">
        <v>8</v>
      </c>
      <c r="AM63" s="295">
        <v>8</v>
      </c>
      <c r="AN63" s="472">
        <v>51</v>
      </c>
      <c r="AO63" s="295">
        <v>22</v>
      </c>
      <c r="AP63" s="295">
        <v>29</v>
      </c>
    </row>
    <row r="64" spans="1:42" ht="12.75" customHeight="1">
      <c r="A64" s="258" t="s">
        <v>400</v>
      </c>
      <c r="B64" s="270"/>
      <c r="C64" s="295">
        <v>188</v>
      </c>
      <c r="D64" s="295">
        <v>106</v>
      </c>
      <c r="E64" s="452">
        <v>82</v>
      </c>
      <c r="F64" s="295">
        <v>77</v>
      </c>
      <c r="G64" s="295">
        <v>42</v>
      </c>
      <c r="H64" s="452">
        <v>35</v>
      </c>
      <c r="I64" s="295">
        <v>47</v>
      </c>
      <c r="J64" s="295">
        <v>25</v>
      </c>
      <c r="K64" s="295">
        <v>22</v>
      </c>
      <c r="L64" s="472">
        <v>50</v>
      </c>
      <c r="M64" s="296">
        <v>30</v>
      </c>
      <c r="N64" s="296">
        <v>20</v>
      </c>
      <c r="O64" s="258" t="s">
        <v>400</v>
      </c>
      <c r="P64" s="270"/>
      <c r="Q64" s="472" t="s">
        <v>373</v>
      </c>
      <c r="R64" s="295" t="s">
        <v>373</v>
      </c>
      <c r="S64" s="295" t="s">
        <v>373</v>
      </c>
      <c r="T64" s="472">
        <v>14</v>
      </c>
      <c r="U64" s="296">
        <v>9</v>
      </c>
      <c r="V64" s="296">
        <v>5</v>
      </c>
      <c r="W64" s="472" t="s">
        <v>373</v>
      </c>
      <c r="X64" s="296" t="s">
        <v>373</v>
      </c>
      <c r="Y64" s="296" t="s">
        <v>373</v>
      </c>
      <c r="Z64" s="951">
        <v>25</v>
      </c>
      <c r="AA64" s="296">
        <v>9</v>
      </c>
      <c r="AB64" s="296">
        <v>16</v>
      </c>
      <c r="AC64" s="258" t="s">
        <v>400</v>
      </c>
      <c r="AD64" s="270"/>
      <c r="AE64" s="472">
        <v>2</v>
      </c>
      <c r="AF64" s="296" t="s">
        <v>373</v>
      </c>
      <c r="AG64" s="296">
        <v>2</v>
      </c>
      <c r="AH64" s="472">
        <v>1</v>
      </c>
      <c r="AI64" s="296" t="s">
        <v>373</v>
      </c>
      <c r="AJ64" s="296">
        <v>1</v>
      </c>
      <c r="AK64" s="472">
        <v>8</v>
      </c>
      <c r="AL64" s="296">
        <v>4</v>
      </c>
      <c r="AM64" s="296">
        <v>4</v>
      </c>
      <c r="AN64" s="472">
        <v>14</v>
      </c>
      <c r="AO64" s="296">
        <v>5</v>
      </c>
      <c r="AP64" s="296">
        <v>9</v>
      </c>
    </row>
    <row r="65" spans="1:42" ht="12.75" customHeight="1">
      <c r="A65" s="258" t="s">
        <v>401</v>
      </c>
      <c r="B65" s="270"/>
      <c r="C65" s="295">
        <v>297</v>
      </c>
      <c r="D65" s="335">
        <v>152</v>
      </c>
      <c r="E65" s="336">
        <v>145</v>
      </c>
      <c r="F65" s="335">
        <v>93</v>
      </c>
      <c r="G65" s="335">
        <v>54</v>
      </c>
      <c r="H65" s="336">
        <v>39</v>
      </c>
      <c r="I65" s="335">
        <v>76</v>
      </c>
      <c r="J65" s="335">
        <v>36</v>
      </c>
      <c r="K65" s="335">
        <v>40</v>
      </c>
      <c r="L65" s="334">
        <v>70</v>
      </c>
      <c r="M65" s="335">
        <v>34</v>
      </c>
      <c r="N65" s="335">
        <v>36</v>
      </c>
      <c r="O65" s="258" t="s">
        <v>401</v>
      </c>
      <c r="P65" s="270"/>
      <c r="Q65" s="334">
        <v>1</v>
      </c>
      <c r="R65" s="335">
        <v>1</v>
      </c>
      <c r="S65" s="295" t="s">
        <v>373</v>
      </c>
      <c r="T65" s="334">
        <v>52</v>
      </c>
      <c r="U65" s="295">
        <v>23</v>
      </c>
      <c r="V65" s="295">
        <v>29</v>
      </c>
      <c r="W65" s="334">
        <v>5</v>
      </c>
      <c r="X65" s="335">
        <v>4</v>
      </c>
      <c r="Y65" s="335">
        <v>1</v>
      </c>
      <c r="Z65" s="953">
        <v>29</v>
      </c>
      <c r="AA65" s="335">
        <v>12</v>
      </c>
      <c r="AB65" s="335">
        <v>17</v>
      </c>
      <c r="AC65" s="258" t="s">
        <v>401</v>
      </c>
      <c r="AD65" s="270"/>
      <c r="AE65" s="334">
        <v>5</v>
      </c>
      <c r="AF65" s="335">
        <v>1</v>
      </c>
      <c r="AG65" s="335">
        <v>4</v>
      </c>
      <c r="AH65" s="334">
        <v>2</v>
      </c>
      <c r="AI65" s="335">
        <v>1</v>
      </c>
      <c r="AJ65" s="335">
        <v>1</v>
      </c>
      <c r="AK65" s="334">
        <v>10</v>
      </c>
      <c r="AL65" s="335">
        <v>2</v>
      </c>
      <c r="AM65" s="335">
        <v>8</v>
      </c>
      <c r="AN65" s="334">
        <v>12</v>
      </c>
      <c r="AO65" s="335">
        <v>8</v>
      </c>
      <c r="AP65" s="335">
        <v>4</v>
      </c>
    </row>
    <row r="66" spans="1:42" ht="12.75" customHeight="1">
      <c r="A66" s="282" t="s">
        <v>402</v>
      </c>
      <c r="B66" s="283"/>
      <c r="C66" s="307">
        <v>263</v>
      </c>
      <c r="D66" s="307">
        <v>133</v>
      </c>
      <c r="E66" s="352">
        <v>130</v>
      </c>
      <c r="F66" s="307">
        <v>156</v>
      </c>
      <c r="G66" s="307">
        <v>80</v>
      </c>
      <c r="H66" s="352">
        <v>76</v>
      </c>
      <c r="I66" s="307">
        <v>46</v>
      </c>
      <c r="J66" s="307">
        <v>20</v>
      </c>
      <c r="K66" s="307">
        <v>26</v>
      </c>
      <c r="L66" s="351">
        <v>30</v>
      </c>
      <c r="M66" s="307">
        <v>19</v>
      </c>
      <c r="N66" s="307">
        <v>11</v>
      </c>
      <c r="O66" s="282" t="s">
        <v>402</v>
      </c>
      <c r="P66" s="283"/>
      <c r="Q66" s="351">
        <v>1</v>
      </c>
      <c r="R66" s="307">
        <v>1</v>
      </c>
      <c r="S66" s="307" t="s">
        <v>373</v>
      </c>
      <c r="T66" s="351">
        <v>27</v>
      </c>
      <c r="U66" s="307">
        <v>11</v>
      </c>
      <c r="V66" s="307">
        <v>16</v>
      </c>
      <c r="W66" s="351">
        <v>3</v>
      </c>
      <c r="X66" s="307">
        <v>2</v>
      </c>
      <c r="Y66" s="307">
        <v>1</v>
      </c>
      <c r="Z66" s="954">
        <v>205</v>
      </c>
      <c r="AA66" s="307">
        <v>103</v>
      </c>
      <c r="AB66" s="307">
        <v>102</v>
      </c>
      <c r="AC66" s="282" t="s">
        <v>402</v>
      </c>
      <c r="AD66" s="283"/>
      <c r="AE66" s="351">
        <v>21</v>
      </c>
      <c r="AF66" s="307">
        <v>9</v>
      </c>
      <c r="AG66" s="307">
        <v>12</v>
      </c>
      <c r="AH66" s="351">
        <v>23</v>
      </c>
      <c r="AI66" s="307">
        <v>11</v>
      </c>
      <c r="AJ66" s="307">
        <v>12</v>
      </c>
      <c r="AK66" s="351">
        <v>54</v>
      </c>
      <c r="AL66" s="307">
        <v>29</v>
      </c>
      <c r="AM66" s="307">
        <v>25</v>
      </c>
      <c r="AN66" s="351">
        <v>107</v>
      </c>
      <c r="AO66" s="307">
        <v>54</v>
      </c>
      <c r="AP66" s="307">
        <v>53</v>
      </c>
    </row>
    <row r="67" spans="1:34" ht="11.25">
      <c r="A67" s="981" t="s">
        <v>1171</v>
      </c>
      <c r="O67" s="254" t="s">
        <v>1172</v>
      </c>
      <c r="R67" s="356"/>
      <c r="AB67" s="255"/>
      <c r="AE67" s="255"/>
      <c r="AF67" s="255"/>
      <c r="AG67" s="255"/>
      <c r="AH67" s="948"/>
    </row>
  </sheetData>
  <sheetProtection/>
  <mergeCells count="15">
    <mergeCell ref="A5:B6"/>
    <mergeCell ref="C5:E5"/>
    <mergeCell ref="F5:H5"/>
    <mergeCell ref="I5:K5"/>
    <mergeCell ref="L5:N5"/>
    <mergeCell ref="Q5:S5"/>
    <mergeCell ref="O5:P6"/>
    <mergeCell ref="AC5:AD6"/>
    <mergeCell ref="AH5:AJ5"/>
    <mergeCell ref="AK5:AM5"/>
    <mergeCell ref="AN5:AP5"/>
    <mergeCell ref="T5:V5"/>
    <mergeCell ref="W5:Y5"/>
    <mergeCell ref="Z5:AB5"/>
    <mergeCell ref="AE5:AG5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r:id="rId1"/>
  <colBreaks count="2" manualBreakCount="2">
    <brk id="14" min="2" max="66" man="1"/>
    <brk id="28" min="2" max="6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379" customWidth="1"/>
    <col min="2" max="2" width="0.875" style="379" customWidth="1"/>
    <col min="3" max="3" width="7.625" style="378" customWidth="1"/>
    <col min="4" max="4" width="7.375" style="378" customWidth="1"/>
    <col min="5" max="5" width="8.625" style="378" customWidth="1"/>
    <col min="6" max="12" width="7.375" style="378" customWidth="1"/>
    <col min="13" max="13" width="6.625" style="378" customWidth="1"/>
    <col min="14" max="14" width="8.50390625" style="379" customWidth="1"/>
    <col min="15" max="15" width="0.875" style="379" customWidth="1"/>
    <col min="16" max="16" width="7.625" style="378" customWidth="1"/>
    <col min="17" max="17" width="7.375" style="378" customWidth="1"/>
    <col min="18" max="18" width="8.625" style="378" customWidth="1"/>
    <col min="19" max="25" width="7.375" style="378" customWidth="1"/>
    <col min="26" max="26" width="6.625" style="378" customWidth="1"/>
    <col min="27" max="27" width="8.50390625" style="379" customWidth="1"/>
    <col min="28" max="28" width="0.875" style="379" customWidth="1"/>
    <col min="29" max="29" width="7.625" style="378" customWidth="1"/>
    <col min="30" max="30" width="7.375" style="378" customWidth="1"/>
    <col min="31" max="31" width="8.625" style="378" customWidth="1"/>
    <col min="32" max="38" width="7.375" style="378" customWidth="1"/>
    <col min="39" max="39" width="6.625" style="378" customWidth="1"/>
    <col min="40" max="16384" width="9.00390625" style="378" customWidth="1"/>
  </cols>
  <sheetData>
    <row r="1" ht="13.5">
      <c r="A1" s="1077" t="s">
        <v>1188</v>
      </c>
    </row>
    <row r="3" spans="1:28" ht="13.5">
      <c r="A3" s="663" t="s">
        <v>1105</v>
      </c>
      <c r="B3" s="377"/>
      <c r="N3" s="487"/>
      <c r="O3" s="377"/>
      <c r="AA3" s="487"/>
      <c r="AB3" s="377"/>
    </row>
    <row r="4" ht="6" customHeight="1"/>
    <row r="5" spans="1:40" s="381" customFormat="1" ht="35.25" customHeight="1">
      <c r="A5" s="1321" t="s">
        <v>1175</v>
      </c>
      <c r="B5" s="1322"/>
      <c r="C5" s="938" t="s">
        <v>1107</v>
      </c>
      <c r="D5" s="938" t="s">
        <v>1102</v>
      </c>
      <c r="E5" s="938" t="s">
        <v>1031</v>
      </c>
      <c r="F5" s="938" t="s">
        <v>1032</v>
      </c>
      <c r="G5" s="938" t="s">
        <v>1103</v>
      </c>
      <c r="H5" s="938" t="s">
        <v>1033</v>
      </c>
      <c r="I5" s="75" t="s">
        <v>1104</v>
      </c>
      <c r="J5" s="74" t="s">
        <v>1034</v>
      </c>
      <c r="K5" s="938" t="s">
        <v>1035</v>
      </c>
      <c r="L5" s="938" t="s">
        <v>520</v>
      </c>
      <c r="M5" s="939" t="s">
        <v>1036</v>
      </c>
      <c r="N5" s="1321" t="s">
        <v>1175</v>
      </c>
      <c r="O5" s="1322"/>
      <c r="P5" s="957" t="s">
        <v>1108</v>
      </c>
      <c r="Q5" s="938" t="s">
        <v>1102</v>
      </c>
      <c r="R5" s="938" t="s">
        <v>1031</v>
      </c>
      <c r="S5" s="938" t="s">
        <v>1032</v>
      </c>
      <c r="T5" s="938" t="s">
        <v>1037</v>
      </c>
      <c r="U5" s="938" t="s">
        <v>1033</v>
      </c>
      <c r="V5" s="75" t="s">
        <v>1104</v>
      </c>
      <c r="W5" s="938" t="s">
        <v>1034</v>
      </c>
      <c r="X5" s="938" t="s">
        <v>1035</v>
      </c>
      <c r="Y5" s="938" t="s">
        <v>520</v>
      </c>
      <c r="Z5" s="939" t="s">
        <v>1028</v>
      </c>
      <c r="AA5" s="1321" t="s">
        <v>1175</v>
      </c>
      <c r="AB5" s="1322"/>
      <c r="AC5" s="958" t="s">
        <v>1109</v>
      </c>
      <c r="AD5" s="938" t="s">
        <v>1102</v>
      </c>
      <c r="AE5" s="938" t="s">
        <v>1031</v>
      </c>
      <c r="AF5" s="938" t="s">
        <v>1032</v>
      </c>
      <c r="AG5" s="938" t="s">
        <v>1038</v>
      </c>
      <c r="AH5" s="938" t="s">
        <v>1033</v>
      </c>
      <c r="AI5" s="75" t="s">
        <v>1104</v>
      </c>
      <c r="AJ5" s="938" t="s">
        <v>1034</v>
      </c>
      <c r="AK5" s="938" t="s">
        <v>1035</v>
      </c>
      <c r="AL5" s="938" t="s">
        <v>520</v>
      </c>
      <c r="AM5" s="939" t="s">
        <v>1028</v>
      </c>
      <c r="AN5" s="667"/>
    </row>
    <row r="6" spans="1:39" ht="12" customHeight="1">
      <c r="A6" s="382" t="s">
        <v>795</v>
      </c>
      <c r="B6" s="383"/>
      <c r="C6" s="940">
        <f>SUM(C7:C65)</f>
        <v>38097</v>
      </c>
      <c r="D6" s="385">
        <f aca="true" t="shared" si="0" ref="D6:M6">SUM(D7:D65)</f>
        <v>2655</v>
      </c>
      <c r="E6" s="385">
        <f t="shared" si="0"/>
        <v>21807</v>
      </c>
      <c r="F6" s="385">
        <f t="shared" si="0"/>
        <v>5409</v>
      </c>
      <c r="G6" s="385">
        <f t="shared" si="0"/>
        <v>575</v>
      </c>
      <c r="H6" s="385">
        <f t="shared" si="0"/>
        <v>7076</v>
      </c>
      <c r="I6" s="385">
        <f t="shared" si="0"/>
        <v>278</v>
      </c>
      <c r="J6" s="385">
        <f t="shared" si="0"/>
        <v>1152</v>
      </c>
      <c r="K6" s="385">
        <f t="shared" si="0"/>
        <v>5711</v>
      </c>
      <c r="L6" s="385">
        <f t="shared" si="0"/>
        <v>464</v>
      </c>
      <c r="M6" s="385">
        <f t="shared" si="0"/>
        <v>1503</v>
      </c>
      <c r="N6" s="382" t="s">
        <v>795</v>
      </c>
      <c r="O6" s="383"/>
      <c r="P6" s="940">
        <f>SUM(P7:P65)</f>
        <v>33907</v>
      </c>
      <c r="Q6" s="385">
        <f aca="true" t="shared" si="1" ref="Q6:Z6">SUM(Q7:Q65)</f>
        <v>2179</v>
      </c>
      <c r="R6" s="385">
        <f t="shared" si="1"/>
        <v>18837</v>
      </c>
      <c r="S6" s="385">
        <f t="shared" si="1"/>
        <v>4753</v>
      </c>
      <c r="T6" s="385">
        <f t="shared" si="1"/>
        <v>453</v>
      </c>
      <c r="U6" s="385">
        <f t="shared" si="1"/>
        <v>6979</v>
      </c>
      <c r="V6" s="385">
        <f t="shared" si="1"/>
        <v>277</v>
      </c>
      <c r="W6" s="385">
        <f t="shared" si="1"/>
        <v>1113</v>
      </c>
      <c r="X6" s="385">
        <f t="shared" si="1"/>
        <v>5161</v>
      </c>
      <c r="Y6" s="385">
        <f t="shared" si="1"/>
        <v>439</v>
      </c>
      <c r="Z6" s="385">
        <f t="shared" si="1"/>
        <v>1145</v>
      </c>
      <c r="AA6" s="382" t="s">
        <v>795</v>
      </c>
      <c r="AB6" s="383"/>
      <c r="AC6" s="940">
        <f>SUM(AC7:AC65)</f>
        <v>4190</v>
      </c>
      <c r="AD6" s="385">
        <f aca="true" t="shared" si="2" ref="AD6:AM6">SUM(AD7:AD65)</f>
        <v>476</v>
      </c>
      <c r="AE6" s="385">
        <f t="shared" si="2"/>
        <v>2970</v>
      </c>
      <c r="AF6" s="385">
        <f t="shared" si="2"/>
        <v>656</v>
      </c>
      <c r="AG6" s="385">
        <f t="shared" si="2"/>
        <v>122</v>
      </c>
      <c r="AH6" s="385">
        <f t="shared" si="2"/>
        <v>97</v>
      </c>
      <c r="AI6" s="385">
        <f t="shared" si="2"/>
        <v>1</v>
      </c>
      <c r="AJ6" s="385">
        <f t="shared" si="2"/>
        <v>39</v>
      </c>
      <c r="AK6" s="385">
        <f t="shared" si="2"/>
        <v>550</v>
      </c>
      <c r="AL6" s="385">
        <f t="shared" si="2"/>
        <v>25</v>
      </c>
      <c r="AM6" s="385">
        <f t="shared" si="2"/>
        <v>358</v>
      </c>
    </row>
    <row r="7" spans="1:39" ht="12" customHeight="1">
      <c r="A7" s="386" t="s">
        <v>314</v>
      </c>
      <c r="B7" s="387"/>
      <c r="C7" s="941">
        <v>158</v>
      </c>
      <c r="D7" s="304">
        <v>3</v>
      </c>
      <c r="E7" s="304">
        <v>95</v>
      </c>
      <c r="F7" s="304">
        <v>79</v>
      </c>
      <c r="G7" s="405">
        <v>4</v>
      </c>
      <c r="H7" s="304">
        <v>34</v>
      </c>
      <c r="I7" s="304" t="s">
        <v>679</v>
      </c>
      <c r="J7" s="304">
        <v>24</v>
      </c>
      <c r="K7" s="405">
        <v>4</v>
      </c>
      <c r="L7" s="304" t="s">
        <v>679</v>
      </c>
      <c r="M7" s="304">
        <v>2</v>
      </c>
      <c r="N7" s="386" t="s">
        <v>314</v>
      </c>
      <c r="O7" s="387"/>
      <c r="P7" s="941">
        <v>150</v>
      </c>
      <c r="Q7" s="304">
        <v>2</v>
      </c>
      <c r="R7" s="304">
        <v>88</v>
      </c>
      <c r="S7" s="304">
        <v>73</v>
      </c>
      <c r="T7" s="405">
        <v>4</v>
      </c>
      <c r="U7" s="304">
        <v>34</v>
      </c>
      <c r="V7" s="304" t="s">
        <v>679</v>
      </c>
      <c r="W7" s="304">
        <v>24</v>
      </c>
      <c r="X7" s="405">
        <v>4</v>
      </c>
      <c r="Y7" s="304" t="s">
        <v>679</v>
      </c>
      <c r="Z7" s="304">
        <v>2</v>
      </c>
      <c r="AA7" s="386" t="s">
        <v>314</v>
      </c>
      <c r="AB7" s="387"/>
      <c r="AC7" s="406">
        <v>8</v>
      </c>
      <c r="AD7" s="304">
        <v>1</v>
      </c>
      <c r="AE7" s="304">
        <v>7</v>
      </c>
      <c r="AF7" s="304">
        <v>6</v>
      </c>
      <c r="AG7" s="405" t="s">
        <v>679</v>
      </c>
      <c r="AH7" s="304" t="s">
        <v>679</v>
      </c>
      <c r="AI7" s="304" t="s">
        <v>679</v>
      </c>
      <c r="AJ7" s="304" t="s">
        <v>679</v>
      </c>
      <c r="AK7" s="405" t="s">
        <v>679</v>
      </c>
      <c r="AL7" s="304" t="s">
        <v>679</v>
      </c>
      <c r="AM7" s="304" t="s">
        <v>679</v>
      </c>
    </row>
    <row r="8" spans="1:39" ht="12" customHeight="1">
      <c r="A8" s="382" t="s">
        <v>315</v>
      </c>
      <c r="B8" s="383"/>
      <c r="C8" s="942">
        <v>173</v>
      </c>
      <c r="D8" s="296" t="s">
        <v>679</v>
      </c>
      <c r="E8" s="296">
        <v>63</v>
      </c>
      <c r="F8" s="296">
        <v>50</v>
      </c>
      <c r="G8" s="384">
        <v>2</v>
      </c>
      <c r="H8" s="296">
        <v>107</v>
      </c>
      <c r="I8" s="296">
        <v>2</v>
      </c>
      <c r="J8" s="296">
        <v>1</v>
      </c>
      <c r="K8" s="384" t="s">
        <v>679</v>
      </c>
      <c r="L8" s="296">
        <v>8</v>
      </c>
      <c r="M8" s="296">
        <v>6</v>
      </c>
      <c r="N8" s="382" t="s">
        <v>315</v>
      </c>
      <c r="O8" s="383"/>
      <c r="P8" s="942">
        <v>152</v>
      </c>
      <c r="Q8" s="296" t="s">
        <v>679</v>
      </c>
      <c r="R8" s="296">
        <v>51</v>
      </c>
      <c r="S8" s="296">
        <v>42</v>
      </c>
      <c r="T8" s="384" t="s">
        <v>679</v>
      </c>
      <c r="U8" s="296">
        <v>102</v>
      </c>
      <c r="V8" s="296">
        <v>2</v>
      </c>
      <c r="W8" s="296">
        <v>1</v>
      </c>
      <c r="X8" s="384" t="s">
        <v>679</v>
      </c>
      <c r="Y8" s="296">
        <v>8</v>
      </c>
      <c r="Z8" s="296">
        <v>5</v>
      </c>
      <c r="AA8" s="382" t="s">
        <v>315</v>
      </c>
      <c r="AB8" s="383"/>
      <c r="AC8" s="407">
        <v>21</v>
      </c>
      <c r="AD8" s="296" t="s">
        <v>679</v>
      </c>
      <c r="AE8" s="296">
        <v>12</v>
      </c>
      <c r="AF8" s="296">
        <v>8</v>
      </c>
      <c r="AG8" s="384">
        <v>2</v>
      </c>
      <c r="AH8" s="296">
        <v>5</v>
      </c>
      <c r="AI8" s="296" t="s">
        <v>679</v>
      </c>
      <c r="AJ8" s="296" t="s">
        <v>679</v>
      </c>
      <c r="AK8" s="384" t="s">
        <v>679</v>
      </c>
      <c r="AL8" s="296" t="s">
        <v>679</v>
      </c>
      <c r="AM8" s="296">
        <v>1</v>
      </c>
    </row>
    <row r="9" spans="1:39" ht="12" customHeight="1">
      <c r="A9" s="382" t="s">
        <v>316</v>
      </c>
      <c r="B9" s="383"/>
      <c r="C9" s="942">
        <v>233</v>
      </c>
      <c r="D9" s="296">
        <v>4</v>
      </c>
      <c r="E9" s="296">
        <v>94</v>
      </c>
      <c r="F9" s="296">
        <v>57</v>
      </c>
      <c r="G9" s="384">
        <v>5</v>
      </c>
      <c r="H9" s="296">
        <v>140</v>
      </c>
      <c r="I9" s="296">
        <v>7</v>
      </c>
      <c r="J9" s="296" t="s">
        <v>679</v>
      </c>
      <c r="K9" s="384">
        <v>1</v>
      </c>
      <c r="L9" s="296">
        <v>5</v>
      </c>
      <c r="M9" s="296">
        <v>11</v>
      </c>
      <c r="N9" s="382" t="s">
        <v>316</v>
      </c>
      <c r="O9" s="383"/>
      <c r="P9" s="942">
        <v>210</v>
      </c>
      <c r="Q9" s="296">
        <v>3</v>
      </c>
      <c r="R9" s="296">
        <v>84</v>
      </c>
      <c r="S9" s="296">
        <v>46</v>
      </c>
      <c r="T9" s="384">
        <v>4</v>
      </c>
      <c r="U9" s="296">
        <v>132</v>
      </c>
      <c r="V9" s="296">
        <v>7</v>
      </c>
      <c r="W9" s="296" t="s">
        <v>679</v>
      </c>
      <c r="X9" s="384">
        <v>1</v>
      </c>
      <c r="Y9" s="296">
        <v>5</v>
      </c>
      <c r="Z9" s="296">
        <v>7</v>
      </c>
      <c r="AA9" s="382" t="s">
        <v>316</v>
      </c>
      <c r="AB9" s="383"/>
      <c r="AC9" s="407">
        <v>23</v>
      </c>
      <c r="AD9" s="296">
        <v>1</v>
      </c>
      <c r="AE9" s="296">
        <v>10</v>
      </c>
      <c r="AF9" s="296">
        <v>11</v>
      </c>
      <c r="AG9" s="384">
        <v>1</v>
      </c>
      <c r="AH9" s="296">
        <v>8</v>
      </c>
      <c r="AI9" s="296" t="s">
        <v>679</v>
      </c>
      <c r="AJ9" s="296" t="s">
        <v>679</v>
      </c>
      <c r="AK9" s="384" t="s">
        <v>679</v>
      </c>
      <c r="AL9" s="296" t="s">
        <v>679</v>
      </c>
      <c r="AM9" s="296">
        <v>4</v>
      </c>
    </row>
    <row r="10" spans="1:39" ht="12" customHeight="1">
      <c r="A10" s="382" t="s">
        <v>317</v>
      </c>
      <c r="B10" s="383"/>
      <c r="C10" s="942">
        <v>207</v>
      </c>
      <c r="D10" s="296">
        <v>8</v>
      </c>
      <c r="E10" s="296">
        <v>68</v>
      </c>
      <c r="F10" s="296">
        <v>36</v>
      </c>
      <c r="G10" s="384">
        <v>1</v>
      </c>
      <c r="H10" s="296">
        <v>124</v>
      </c>
      <c r="I10" s="296">
        <v>5</v>
      </c>
      <c r="J10" s="296" t="s">
        <v>679</v>
      </c>
      <c r="K10" s="384" t="s">
        <v>679</v>
      </c>
      <c r="L10" s="296">
        <v>5</v>
      </c>
      <c r="M10" s="296">
        <v>9</v>
      </c>
      <c r="N10" s="382" t="s">
        <v>317</v>
      </c>
      <c r="O10" s="383"/>
      <c r="P10" s="942">
        <v>173</v>
      </c>
      <c r="Q10" s="296">
        <v>4</v>
      </c>
      <c r="R10" s="296">
        <v>47</v>
      </c>
      <c r="S10" s="296">
        <v>23</v>
      </c>
      <c r="T10" s="384" t="s">
        <v>679</v>
      </c>
      <c r="U10" s="296">
        <v>121</v>
      </c>
      <c r="V10" s="296">
        <v>5</v>
      </c>
      <c r="W10" s="296" t="s">
        <v>679</v>
      </c>
      <c r="X10" s="384" t="s">
        <v>679</v>
      </c>
      <c r="Y10" s="296">
        <v>5</v>
      </c>
      <c r="Z10" s="296">
        <v>5</v>
      </c>
      <c r="AA10" s="382" t="s">
        <v>317</v>
      </c>
      <c r="AB10" s="383"/>
      <c r="AC10" s="407">
        <v>34</v>
      </c>
      <c r="AD10" s="296">
        <v>4</v>
      </c>
      <c r="AE10" s="296">
        <v>21</v>
      </c>
      <c r="AF10" s="296">
        <v>13</v>
      </c>
      <c r="AG10" s="384">
        <v>1</v>
      </c>
      <c r="AH10" s="296">
        <v>3</v>
      </c>
      <c r="AI10" s="296" t="s">
        <v>679</v>
      </c>
      <c r="AJ10" s="296" t="s">
        <v>679</v>
      </c>
      <c r="AK10" s="384" t="s">
        <v>679</v>
      </c>
      <c r="AL10" s="296" t="s">
        <v>679</v>
      </c>
      <c r="AM10" s="296">
        <v>4</v>
      </c>
    </row>
    <row r="11" spans="1:39" ht="12" customHeight="1">
      <c r="A11" s="392" t="s">
        <v>318</v>
      </c>
      <c r="B11" s="393"/>
      <c r="C11" s="943" t="s">
        <v>679</v>
      </c>
      <c r="D11" s="292" t="s">
        <v>679</v>
      </c>
      <c r="E11" s="292" t="s">
        <v>679</v>
      </c>
      <c r="F11" s="292" t="s">
        <v>679</v>
      </c>
      <c r="G11" s="408" t="s">
        <v>679</v>
      </c>
      <c r="H11" s="292" t="s">
        <v>679</v>
      </c>
      <c r="I11" s="292" t="s">
        <v>679</v>
      </c>
      <c r="J11" s="292" t="s">
        <v>679</v>
      </c>
      <c r="K11" s="408" t="s">
        <v>679</v>
      </c>
      <c r="L11" s="292" t="s">
        <v>679</v>
      </c>
      <c r="M11" s="292" t="s">
        <v>679</v>
      </c>
      <c r="N11" s="392" t="s">
        <v>318</v>
      </c>
      <c r="O11" s="393"/>
      <c r="P11" s="943" t="s">
        <v>679</v>
      </c>
      <c r="Q11" s="292" t="s">
        <v>679</v>
      </c>
      <c r="R11" s="292" t="s">
        <v>679</v>
      </c>
      <c r="S11" s="292" t="s">
        <v>679</v>
      </c>
      <c r="T11" s="408" t="s">
        <v>679</v>
      </c>
      <c r="U11" s="292" t="s">
        <v>679</v>
      </c>
      <c r="V11" s="292" t="s">
        <v>679</v>
      </c>
      <c r="W11" s="292" t="s">
        <v>679</v>
      </c>
      <c r="X11" s="408" t="s">
        <v>679</v>
      </c>
      <c r="Y11" s="292" t="s">
        <v>679</v>
      </c>
      <c r="Z11" s="292" t="s">
        <v>679</v>
      </c>
      <c r="AA11" s="392" t="s">
        <v>318</v>
      </c>
      <c r="AB11" s="393"/>
      <c r="AC11" s="409" t="s">
        <v>679</v>
      </c>
      <c r="AD11" s="292" t="s">
        <v>679</v>
      </c>
      <c r="AE11" s="292" t="s">
        <v>679</v>
      </c>
      <c r="AF11" s="292" t="s">
        <v>679</v>
      </c>
      <c r="AG11" s="408" t="s">
        <v>679</v>
      </c>
      <c r="AH11" s="292" t="s">
        <v>679</v>
      </c>
      <c r="AI11" s="292" t="s">
        <v>679</v>
      </c>
      <c r="AJ11" s="292" t="s">
        <v>679</v>
      </c>
      <c r="AK11" s="408" t="s">
        <v>679</v>
      </c>
      <c r="AL11" s="292" t="s">
        <v>679</v>
      </c>
      <c r="AM11" s="292" t="s">
        <v>679</v>
      </c>
    </row>
    <row r="12" spans="1:39" ht="12" customHeight="1">
      <c r="A12" s="382" t="s">
        <v>319</v>
      </c>
      <c r="B12" s="383"/>
      <c r="C12" s="942">
        <v>2753</v>
      </c>
      <c r="D12" s="296">
        <v>159</v>
      </c>
      <c r="E12" s="296">
        <v>1494</v>
      </c>
      <c r="F12" s="296">
        <v>913</v>
      </c>
      <c r="G12" s="384">
        <v>44</v>
      </c>
      <c r="H12" s="296">
        <v>540</v>
      </c>
      <c r="I12" s="296">
        <v>31</v>
      </c>
      <c r="J12" s="296">
        <v>128</v>
      </c>
      <c r="K12" s="384">
        <v>275</v>
      </c>
      <c r="L12" s="296">
        <v>29</v>
      </c>
      <c r="M12" s="296">
        <v>260</v>
      </c>
      <c r="N12" s="382" t="s">
        <v>319</v>
      </c>
      <c r="O12" s="383"/>
      <c r="P12" s="942">
        <v>2445</v>
      </c>
      <c r="Q12" s="296">
        <v>132</v>
      </c>
      <c r="R12" s="296">
        <v>1280</v>
      </c>
      <c r="S12" s="296">
        <v>817</v>
      </c>
      <c r="T12" s="384">
        <v>35</v>
      </c>
      <c r="U12" s="296">
        <v>526</v>
      </c>
      <c r="V12" s="296">
        <v>31</v>
      </c>
      <c r="W12" s="296">
        <v>124</v>
      </c>
      <c r="X12" s="384">
        <v>239</v>
      </c>
      <c r="Y12" s="296">
        <v>27</v>
      </c>
      <c r="Z12" s="296">
        <v>227</v>
      </c>
      <c r="AA12" s="382" t="s">
        <v>319</v>
      </c>
      <c r="AB12" s="383"/>
      <c r="AC12" s="407">
        <v>308</v>
      </c>
      <c r="AD12" s="296">
        <v>27</v>
      </c>
      <c r="AE12" s="296">
        <v>214</v>
      </c>
      <c r="AF12" s="296">
        <v>96</v>
      </c>
      <c r="AG12" s="384">
        <v>9</v>
      </c>
      <c r="AH12" s="296">
        <v>14</v>
      </c>
      <c r="AI12" s="296" t="s">
        <v>679</v>
      </c>
      <c r="AJ12" s="296">
        <v>4</v>
      </c>
      <c r="AK12" s="384">
        <v>36</v>
      </c>
      <c r="AL12" s="296">
        <v>2</v>
      </c>
      <c r="AM12" s="296">
        <v>33</v>
      </c>
    </row>
    <row r="13" spans="1:39" ht="12" customHeight="1">
      <c r="A13" s="382" t="s">
        <v>320</v>
      </c>
      <c r="B13" s="383"/>
      <c r="C13" s="942">
        <v>706</v>
      </c>
      <c r="D13" s="296">
        <v>32</v>
      </c>
      <c r="E13" s="296">
        <v>404</v>
      </c>
      <c r="F13" s="296">
        <v>96</v>
      </c>
      <c r="G13" s="384">
        <v>6</v>
      </c>
      <c r="H13" s="296">
        <v>226</v>
      </c>
      <c r="I13" s="296">
        <v>16</v>
      </c>
      <c r="J13" s="296">
        <v>10</v>
      </c>
      <c r="K13" s="384">
        <v>27</v>
      </c>
      <c r="L13" s="296">
        <v>12</v>
      </c>
      <c r="M13" s="296">
        <v>33</v>
      </c>
      <c r="N13" s="382" t="s">
        <v>320</v>
      </c>
      <c r="O13" s="383"/>
      <c r="P13" s="942">
        <v>599</v>
      </c>
      <c r="Q13" s="296">
        <v>21</v>
      </c>
      <c r="R13" s="296">
        <v>325</v>
      </c>
      <c r="S13" s="296">
        <v>81</v>
      </c>
      <c r="T13" s="384">
        <v>3</v>
      </c>
      <c r="U13" s="296">
        <v>224</v>
      </c>
      <c r="V13" s="296">
        <v>15</v>
      </c>
      <c r="W13" s="296">
        <v>10</v>
      </c>
      <c r="X13" s="384">
        <v>22</v>
      </c>
      <c r="Y13" s="296">
        <v>11</v>
      </c>
      <c r="Z13" s="296">
        <v>22</v>
      </c>
      <c r="AA13" s="382" t="s">
        <v>320</v>
      </c>
      <c r="AB13" s="383"/>
      <c r="AC13" s="407">
        <v>107</v>
      </c>
      <c r="AD13" s="296">
        <v>11</v>
      </c>
      <c r="AE13" s="296">
        <v>79</v>
      </c>
      <c r="AF13" s="296">
        <v>15</v>
      </c>
      <c r="AG13" s="384">
        <v>3</v>
      </c>
      <c r="AH13" s="296">
        <v>2</v>
      </c>
      <c r="AI13" s="296">
        <v>1</v>
      </c>
      <c r="AJ13" s="296" t="s">
        <v>679</v>
      </c>
      <c r="AK13" s="384">
        <v>5</v>
      </c>
      <c r="AL13" s="296">
        <v>1</v>
      </c>
      <c r="AM13" s="296">
        <v>11</v>
      </c>
    </row>
    <row r="14" spans="1:39" ht="12" customHeight="1">
      <c r="A14" s="382" t="s">
        <v>321</v>
      </c>
      <c r="B14" s="383"/>
      <c r="C14" s="942">
        <v>527</v>
      </c>
      <c r="D14" s="296">
        <v>25</v>
      </c>
      <c r="E14" s="296">
        <v>310</v>
      </c>
      <c r="F14" s="296">
        <v>29</v>
      </c>
      <c r="G14" s="384">
        <v>5</v>
      </c>
      <c r="H14" s="296">
        <v>141</v>
      </c>
      <c r="I14" s="296">
        <v>9</v>
      </c>
      <c r="J14" s="296">
        <v>12</v>
      </c>
      <c r="K14" s="384">
        <v>30</v>
      </c>
      <c r="L14" s="296">
        <v>6</v>
      </c>
      <c r="M14" s="296">
        <v>29</v>
      </c>
      <c r="N14" s="382" t="s">
        <v>321</v>
      </c>
      <c r="O14" s="383"/>
      <c r="P14" s="942">
        <v>460</v>
      </c>
      <c r="Q14" s="296">
        <v>15</v>
      </c>
      <c r="R14" s="296">
        <v>269</v>
      </c>
      <c r="S14" s="296">
        <v>26</v>
      </c>
      <c r="T14" s="384">
        <v>5</v>
      </c>
      <c r="U14" s="296">
        <v>139</v>
      </c>
      <c r="V14" s="296">
        <v>9</v>
      </c>
      <c r="W14" s="296">
        <v>10</v>
      </c>
      <c r="X14" s="384">
        <v>29</v>
      </c>
      <c r="Y14" s="296">
        <v>6</v>
      </c>
      <c r="Z14" s="296">
        <v>17</v>
      </c>
      <c r="AA14" s="382" t="s">
        <v>321</v>
      </c>
      <c r="AB14" s="383"/>
      <c r="AC14" s="407">
        <v>67</v>
      </c>
      <c r="AD14" s="296">
        <v>10</v>
      </c>
      <c r="AE14" s="296">
        <v>41</v>
      </c>
      <c r="AF14" s="296">
        <v>3</v>
      </c>
      <c r="AG14" s="384" t="s">
        <v>679</v>
      </c>
      <c r="AH14" s="296">
        <v>2</v>
      </c>
      <c r="AI14" s="296" t="s">
        <v>679</v>
      </c>
      <c r="AJ14" s="296">
        <v>2</v>
      </c>
      <c r="AK14" s="384">
        <v>1</v>
      </c>
      <c r="AL14" s="296" t="s">
        <v>679</v>
      </c>
      <c r="AM14" s="296">
        <v>12</v>
      </c>
    </row>
    <row r="15" spans="1:39" ht="12" customHeight="1">
      <c r="A15" s="382" t="s">
        <v>322</v>
      </c>
      <c r="B15" s="383"/>
      <c r="C15" s="942">
        <v>1314</v>
      </c>
      <c r="D15" s="296">
        <v>63</v>
      </c>
      <c r="E15" s="296">
        <v>665</v>
      </c>
      <c r="F15" s="296">
        <v>275</v>
      </c>
      <c r="G15" s="384">
        <v>12</v>
      </c>
      <c r="H15" s="296">
        <v>458</v>
      </c>
      <c r="I15" s="296">
        <v>29</v>
      </c>
      <c r="J15" s="296">
        <v>31</v>
      </c>
      <c r="K15" s="384">
        <v>150</v>
      </c>
      <c r="L15" s="296">
        <v>20</v>
      </c>
      <c r="M15" s="296">
        <v>35</v>
      </c>
      <c r="N15" s="382" t="s">
        <v>322</v>
      </c>
      <c r="O15" s="383"/>
      <c r="P15" s="942">
        <v>1103</v>
      </c>
      <c r="Q15" s="296">
        <v>51</v>
      </c>
      <c r="R15" s="296">
        <v>504</v>
      </c>
      <c r="S15" s="296">
        <v>224</v>
      </c>
      <c r="T15" s="384">
        <v>9</v>
      </c>
      <c r="U15" s="296">
        <v>449</v>
      </c>
      <c r="V15" s="296">
        <v>29</v>
      </c>
      <c r="W15" s="296">
        <v>31</v>
      </c>
      <c r="X15" s="384">
        <v>119</v>
      </c>
      <c r="Y15" s="296">
        <v>19</v>
      </c>
      <c r="Z15" s="296">
        <v>19</v>
      </c>
      <c r="AA15" s="382" t="s">
        <v>322</v>
      </c>
      <c r="AB15" s="383"/>
      <c r="AC15" s="407">
        <v>211</v>
      </c>
      <c r="AD15" s="296">
        <v>12</v>
      </c>
      <c r="AE15" s="296">
        <v>161</v>
      </c>
      <c r="AF15" s="296">
        <v>51</v>
      </c>
      <c r="AG15" s="384">
        <v>3</v>
      </c>
      <c r="AH15" s="296">
        <v>9</v>
      </c>
      <c r="AI15" s="296" t="s">
        <v>679</v>
      </c>
      <c r="AJ15" s="296" t="s">
        <v>679</v>
      </c>
      <c r="AK15" s="384">
        <v>31</v>
      </c>
      <c r="AL15" s="296">
        <v>1</v>
      </c>
      <c r="AM15" s="296">
        <v>16</v>
      </c>
    </row>
    <row r="16" spans="1:39" ht="12" customHeight="1">
      <c r="A16" s="382" t="s">
        <v>323</v>
      </c>
      <c r="B16" s="383"/>
      <c r="C16" s="942">
        <v>896</v>
      </c>
      <c r="D16" s="296">
        <v>64</v>
      </c>
      <c r="E16" s="296">
        <v>558</v>
      </c>
      <c r="F16" s="296">
        <v>106</v>
      </c>
      <c r="G16" s="384">
        <v>14</v>
      </c>
      <c r="H16" s="296">
        <v>164</v>
      </c>
      <c r="I16" s="296">
        <v>8</v>
      </c>
      <c r="J16" s="296">
        <v>22</v>
      </c>
      <c r="K16" s="384">
        <v>76</v>
      </c>
      <c r="L16" s="296">
        <v>16</v>
      </c>
      <c r="M16" s="296">
        <v>41</v>
      </c>
      <c r="N16" s="382" t="s">
        <v>323</v>
      </c>
      <c r="O16" s="383"/>
      <c r="P16" s="942">
        <v>807</v>
      </c>
      <c r="Q16" s="296">
        <v>57</v>
      </c>
      <c r="R16" s="296">
        <v>488</v>
      </c>
      <c r="S16" s="296">
        <v>98</v>
      </c>
      <c r="T16" s="384">
        <v>10</v>
      </c>
      <c r="U16" s="296">
        <v>163</v>
      </c>
      <c r="V16" s="296">
        <v>8</v>
      </c>
      <c r="W16" s="296">
        <v>22</v>
      </c>
      <c r="X16" s="384">
        <v>71</v>
      </c>
      <c r="Y16" s="296">
        <v>16</v>
      </c>
      <c r="Z16" s="296">
        <v>31</v>
      </c>
      <c r="AA16" s="382" t="s">
        <v>323</v>
      </c>
      <c r="AB16" s="383"/>
      <c r="AC16" s="407">
        <v>89</v>
      </c>
      <c r="AD16" s="296">
        <v>7</v>
      </c>
      <c r="AE16" s="296">
        <v>70</v>
      </c>
      <c r="AF16" s="296">
        <v>8</v>
      </c>
      <c r="AG16" s="384">
        <v>4</v>
      </c>
      <c r="AH16" s="296">
        <v>1</v>
      </c>
      <c r="AI16" s="296" t="s">
        <v>679</v>
      </c>
      <c r="AJ16" s="296" t="s">
        <v>679</v>
      </c>
      <c r="AK16" s="384">
        <v>5</v>
      </c>
      <c r="AL16" s="296" t="s">
        <v>679</v>
      </c>
      <c r="AM16" s="296">
        <v>10</v>
      </c>
    </row>
    <row r="17" spans="1:39" ht="12" customHeight="1">
      <c r="A17" s="386" t="s">
        <v>324</v>
      </c>
      <c r="B17" s="387"/>
      <c r="C17" s="941">
        <v>763</v>
      </c>
      <c r="D17" s="304">
        <v>58</v>
      </c>
      <c r="E17" s="304">
        <v>475</v>
      </c>
      <c r="F17" s="304">
        <v>74</v>
      </c>
      <c r="G17" s="405">
        <v>13</v>
      </c>
      <c r="H17" s="304">
        <v>165</v>
      </c>
      <c r="I17" s="304">
        <v>10</v>
      </c>
      <c r="J17" s="304">
        <v>8</v>
      </c>
      <c r="K17" s="405">
        <v>27</v>
      </c>
      <c r="L17" s="304">
        <v>10</v>
      </c>
      <c r="M17" s="304">
        <v>29</v>
      </c>
      <c r="N17" s="386" t="s">
        <v>324</v>
      </c>
      <c r="O17" s="387"/>
      <c r="P17" s="941">
        <v>685</v>
      </c>
      <c r="Q17" s="304">
        <v>45</v>
      </c>
      <c r="R17" s="304">
        <v>421</v>
      </c>
      <c r="S17" s="304">
        <v>68</v>
      </c>
      <c r="T17" s="405">
        <v>13</v>
      </c>
      <c r="U17" s="304">
        <v>162</v>
      </c>
      <c r="V17" s="304">
        <v>10</v>
      </c>
      <c r="W17" s="304">
        <v>8</v>
      </c>
      <c r="X17" s="405">
        <v>27</v>
      </c>
      <c r="Y17" s="304">
        <v>10</v>
      </c>
      <c r="Z17" s="304">
        <v>19</v>
      </c>
      <c r="AA17" s="386" t="s">
        <v>324</v>
      </c>
      <c r="AB17" s="387"/>
      <c r="AC17" s="406">
        <v>78</v>
      </c>
      <c r="AD17" s="304">
        <v>13</v>
      </c>
      <c r="AE17" s="304">
        <v>54</v>
      </c>
      <c r="AF17" s="304">
        <v>6</v>
      </c>
      <c r="AG17" s="405" t="s">
        <v>679</v>
      </c>
      <c r="AH17" s="304">
        <v>3</v>
      </c>
      <c r="AI17" s="304" t="s">
        <v>679</v>
      </c>
      <c r="AJ17" s="304" t="s">
        <v>679</v>
      </c>
      <c r="AK17" s="405" t="s">
        <v>679</v>
      </c>
      <c r="AL17" s="304" t="s">
        <v>679</v>
      </c>
      <c r="AM17" s="304">
        <v>10</v>
      </c>
    </row>
    <row r="18" spans="1:39" ht="12" customHeight="1">
      <c r="A18" s="382" t="s">
        <v>325</v>
      </c>
      <c r="B18" s="383"/>
      <c r="C18" s="942">
        <v>477</v>
      </c>
      <c r="D18" s="296">
        <v>44</v>
      </c>
      <c r="E18" s="296">
        <v>317</v>
      </c>
      <c r="F18" s="296">
        <v>39</v>
      </c>
      <c r="G18" s="384">
        <v>3</v>
      </c>
      <c r="H18" s="296">
        <v>54</v>
      </c>
      <c r="I18" s="296">
        <v>6</v>
      </c>
      <c r="J18" s="296">
        <v>3</v>
      </c>
      <c r="K18" s="384">
        <v>30</v>
      </c>
      <c r="L18" s="296">
        <v>11</v>
      </c>
      <c r="M18" s="296">
        <v>12</v>
      </c>
      <c r="N18" s="382" t="s">
        <v>325</v>
      </c>
      <c r="O18" s="383"/>
      <c r="P18" s="942">
        <v>424</v>
      </c>
      <c r="Q18" s="296">
        <v>36</v>
      </c>
      <c r="R18" s="296">
        <v>277</v>
      </c>
      <c r="S18" s="296">
        <v>33</v>
      </c>
      <c r="T18" s="384">
        <v>1</v>
      </c>
      <c r="U18" s="296">
        <v>54</v>
      </c>
      <c r="V18" s="296">
        <v>6</v>
      </c>
      <c r="W18" s="296">
        <v>3</v>
      </c>
      <c r="X18" s="384">
        <v>28</v>
      </c>
      <c r="Y18" s="296">
        <v>11</v>
      </c>
      <c r="Z18" s="296">
        <v>12</v>
      </c>
      <c r="AA18" s="382" t="s">
        <v>325</v>
      </c>
      <c r="AB18" s="383"/>
      <c r="AC18" s="407">
        <v>53</v>
      </c>
      <c r="AD18" s="296">
        <v>8</v>
      </c>
      <c r="AE18" s="296">
        <v>40</v>
      </c>
      <c r="AF18" s="296">
        <v>6</v>
      </c>
      <c r="AG18" s="384">
        <v>2</v>
      </c>
      <c r="AH18" s="296" t="s">
        <v>679</v>
      </c>
      <c r="AI18" s="296" t="s">
        <v>679</v>
      </c>
      <c r="AJ18" s="296" t="s">
        <v>679</v>
      </c>
      <c r="AK18" s="384">
        <v>2</v>
      </c>
      <c r="AL18" s="296" t="s">
        <v>679</v>
      </c>
      <c r="AM18" s="296" t="s">
        <v>679</v>
      </c>
    </row>
    <row r="19" spans="1:39" ht="12" customHeight="1">
      <c r="A19" s="382" t="s">
        <v>326</v>
      </c>
      <c r="B19" s="383"/>
      <c r="C19" s="942">
        <v>870</v>
      </c>
      <c r="D19" s="296">
        <v>41</v>
      </c>
      <c r="E19" s="296">
        <v>553</v>
      </c>
      <c r="F19" s="296">
        <v>36</v>
      </c>
      <c r="G19" s="384">
        <v>11</v>
      </c>
      <c r="H19" s="296">
        <v>193</v>
      </c>
      <c r="I19" s="296">
        <v>6</v>
      </c>
      <c r="J19" s="296">
        <v>29</v>
      </c>
      <c r="K19" s="384">
        <v>62</v>
      </c>
      <c r="L19" s="296">
        <v>12</v>
      </c>
      <c r="M19" s="296">
        <v>32</v>
      </c>
      <c r="N19" s="382" t="s">
        <v>326</v>
      </c>
      <c r="O19" s="383"/>
      <c r="P19" s="942">
        <v>757</v>
      </c>
      <c r="Q19" s="296">
        <v>31</v>
      </c>
      <c r="R19" s="296">
        <v>471</v>
      </c>
      <c r="S19" s="296">
        <v>30</v>
      </c>
      <c r="T19" s="384">
        <v>8</v>
      </c>
      <c r="U19" s="296">
        <v>190</v>
      </c>
      <c r="V19" s="296">
        <v>6</v>
      </c>
      <c r="W19" s="296">
        <v>29</v>
      </c>
      <c r="X19" s="384">
        <v>59</v>
      </c>
      <c r="Y19" s="296">
        <v>10</v>
      </c>
      <c r="Z19" s="296">
        <v>22</v>
      </c>
      <c r="AA19" s="382" t="s">
        <v>326</v>
      </c>
      <c r="AB19" s="383"/>
      <c r="AC19" s="407">
        <v>113</v>
      </c>
      <c r="AD19" s="296">
        <v>10</v>
      </c>
      <c r="AE19" s="296">
        <v>82</v>
      </c>
      <c r="AF19" s="296">
        <v>6</v>
      </c>
      <c r="AG19" s="384">
        <v>3</v>
      </c>
      <c r="AH19" s="296">
        <v>3</v>
      </c>
      <c r="AI19" s="296" t="s">
        <v>679</v>
      </c>
      <c r="AJ19" s="296" t="s">
        <v>679</v>
      </c>
      <c r="AK19" s="384">
        <v>3</v>
      </c>
      <c r="AL19" s="296">
        <v>2</v>
      </c>
      <c r="AM19" s="296">
        <v>10</v>
      </c>
    </row>
    <row r="20" spans="1:39" ht="12" customHeight="1">
      <c r="A20" s="382" t="s">
        <v>327</v>
      </c>
      <c r="B20" s="383"/>
      <c r="C20" s="942">
        <v>1868</v>
      </c>
      <c r="D20" s="296">
        <v>129</v>
      </c>
      <c r="E20" s="296">
        <v>1228</v>
      </c>
      <c r="F20" s="296">
        <v>177</v>
      </c>
      <c r="G20" s="384">
        <v>21</v>
      </c>
      <c r="H20" s="296">
        <v>314</v>
      </c>
      <c r="I20" s="296">
        <v>10</v>
      </c>
      <c r="J20" s="296">
        <v>27</v>
      </c>
      <c r="K20" s="384">
        <v>246</v>
      </c>
      <c r="L20" s="296">
        <v>27</v>
      </c>
      <c r="M20" s="296">
        <v>46</v>
      </c>
      <c r="N20" s="382" t="s">
        <v>327</v>
      </c>
      <c r="O20" s="383"/>
      <c r="P20" s="942">
        <v>1669</v>
      </c>
      <c r="Q20" s="296">
        <v>106</v>
      </c>
      <c r="R20" s="296">
        <v>1085</v>
      </c>
      <c r="S20" s="296">
        <v>161</v>
      </c>
      <c r="T20" s="384">
        <v>19</v>
      </c>
      <c r="U20" s="296">
        <v>312</v>
      </c>
      <c r="V20" s="296">
        <v>10</v>
      </c>
      <c r="W20" s="296">
        <v>23</v>
      </c>
      <c r="X20" s="384">
        <v>225</v>
      </c>
      <c r="Y20" s="296">
        <v>25</v>
      </c>
      <c r="Z20" s="296">
        <v>30</v>
      </c>
      <c r="AA20" s="382" t="s">
        <v>327</v>
      </c>
      <c r="AB20" s="383"/>
      <c r="AC20" s="407">
        <v>199</v>
      </c>
      <c r="AD20" s="296">
        <v>23</v>
      </c>
      <c r="AE20" s="296">
        <v>143</v>
      </c>
      <c r="AF20" s="296">
        <v>16</v>
      </c>
      <c r="AG20" s="384">
        <v>2</v>
      </c>
      <c r="AH20" s="296">
        <v>2</v>
      </c>
      <c r="AI20" s="296" t="s">
        <v>679</v>
      </c>
      <c r="AJ20" s="296">
        <v>4</v>
      </c>
      <c r="AK20" s="384">
        <v>21</v>
      </c>
      <c r="AL20" s="296">
        <v>2</v>
      </c>
      <c r="AM20" s="296">
        <v>16</v>
      </c>
    </row>
    <row r="21" spans="1:39" ht="12" customHeight="1">
      <c r="A21" s="392" t="s">
        <v>328</v>
      </c>
      <c r="B21" s="393"/>
      <c r="C21" s="943">
        <v>592</v>
      </c>
      <c r="D21" s="292">
        <v>39</v>
      </c>
      <c r="E21" s="292">
        <v>395</v>
      </c>
      <c r="F21" s="292">
        <v>37</v>
      </c>
      <c r="G21" s="408">
        <v>7</v>
      </c>
      <c r="H21" s="292">
        <v>105</v>
      </c>
      <c r="I21" s="292">
        <v>7</v>
      </c>
      <c r="J21" s="292">
        <v>4</v>
      </c>
      <c r="K21" s="408">
        <v>40</v>
      </c>
      <c r="L21" s="292">
        <v>9</v>
      </c>
      <c r="M21" s="292">
        <v>11</v>
      </c>
      <c r="N21" s="392" t="s">
        <v>328</v>
      </c>
      <c r="O21" s="393"/>
      <c r="P21" s="943">
        <v>531</v>
      </c>
      <c r="Q21" s="292">
        <v>35</v>
      </c>
      <c r="R21" s="292">
        <v>345</v>
      </c>
      <c r="S21" s="292">
        <v>24</v>
      </c>
      <c r="T21" s="408">
        <v>6</v>
      </c>
      <c r="U21" s="292">
        <v>103</v>
      </c>
      <c r="V21" s="292">
        <v>7</v>
      </c>
      <c r="W21" s="292">
        <v>4</v>
      </c>
      <c r="X21" s="408">
        <v>38</v>
      </c>
      <c r="Y21" s="292">
        <v>8</v>
      </c>
      <c r="Z21" s="292">
        <v>8</v>
      </c>
      <c r="AA21" s="392" t="s">
        <v>328</v>
      </c>
      <c r="AB21" s="393"/>
      <c r="AC21" s="409">
        <v>61</v>
      </c>
      <c r="AD21" s="292">
        <v>4</v>
      </c>
      <c r="AE21" s="292">
        <v>50</v>
      </c>
      <c r="AF21" s="292">
        <v>13</v>
      </c>
      <c r="AG21" s="408">
        <v>1</v>
      </c>
      <c r="AH21" s="292">
        <v>2</v>
      </c>
      <c r="AI21" s="292" t="s">
        <v>679</v>
      </c>
      <c r="AJ21" s="292" t="s">
        <v>679</v>
      </c>
      <c r="AK21" s="408">
        <v>2</v>
      </c>
      <c r="AL21" s="292">
        <v>1</v>
      </c>
      <c r="AM21" s="292">
        <v>3</v>
      </c>
    </row>
    <row r="22" spans="1:39" ht="12" customHeight="1">
      <c r="A22" s="382" t="s">
        <v>329</v>
      </c>
      <c r="B22" s="383"/>
      <c r="C22" s="942">
        <v>870</v>
      </c>
      <c r="D22" s="296">
        <v>88</v>
      </c>
      <c r="E22" s="296">
        <v>563</v>
      </c>
      <c r="F22" s="296">
        <v>59</v>
      </c>
      <c r="G22" s="384">
        <v>18</v>
      </c>
      <c r="H22" s="296">
        <v>139</v>
      </c>
      <c r="I22" s="296">
        <v>7</v>
      </c>
      <c r="J22" s="296">
        <v>9</v>
      </c>
      <c r="K22" s="384">
        <v>48</v>
      </c>
      <c r="L22" s="296">
        <v>13</v>
      </c>
      <c r="M22" s="296">
        <v>19</v>
      </c>
      <c r="N22" s="382" t="s">
        <v>329</v>
      </c>
      <c r="O22" s="383"/>
      <c r="P22" s="942">
        <v>779</v>
      </c>
      <c r="Q22" s="296">
        <v>83</v>
      </c>
      <c r="R22" s="296">
        <v>494</v>
      </c>
      <c r="S22" s="296">
        <v>48</v>
      </c>
      <c r="T22" s="384">
        <v>14</v>
      </c>
      <c r="U22" s="296">
        <v>137</v>
      </c>
      <c r="V22" s="296">
        <v>7</v>
      </c>
      <c r="W22" s="296">
        <v>8</v>
      </c>
      <c r="X22" s="384">
        <v>44</v>
      </c>
      <c r="Y22" s="296">
        <v>12</v>
      </c>
      <c r="Z22" s="296">
        <v>10</v>
      </c>
      <c r="AA22" s="382" t="s">
        <v>329</v>
      </c>
      <c r="AB22" s="383"/>
      <c r="AC22" s="407">
        <v>91</v>
      </c>
      <c r="AD22" s="296">
        <v>5</v>
      </c>
      <c r="AE22" s="296">
        <v>69</v>
      </c>
      <c r="AF22" s="296">
        <v>11</v>
      </c>
      <c r="AG22" s="384">
        <v>4</v>
      </c>
      <c r="AH22" s="296">
        <v>2</v>
      </c>
      <c r="AI22" s="296" t="s">
        <v>679</v>
      </c>
      <c r="AJ22" s="296">
        <v>1</v>
      </c>
      <c r="AK22" s="384">
        <v>4</v>
      </c>
      <c r="AL22" s="296">
        <v>1</v>
      </c>
      <c r="AM22" s="296">
        <v>9</v>
      </c>
    </row>
    <row r="23" spans="1:39" ht="12" customHeight="1">
      <c r="A23" s="382" t="s">
        <v>330</v>
      </c>
      <c r="B23" s="383"/>
      <c r="C23" s="942">
        <v>303</v>
      </c>
      <c r="D23" s="296">
        <v>34</v>
      </c>
      <c r="E23" s="296">
        <v>199</v>
      </c>
      <c r="F23" s="296">
        <v>12</v>
      </c>
      <c r="G23" s="384">
        <v>3</v>
      </c>
      <c r="H23" s="296">
        <v>41</v>
      </c>
      <c r="I23" s="296">
        <v>6</v>
      </c>
      <c r="J23" s="296">
        <v>1</v>
      </c>
      <c r="K23" s="384">
        <v>14</v>
      </c>
      <c r="L23" s="296">
        <v>7</v>
      </c>
      <c r="M23" s="296">
        <v>13</v>
      </c>
      <c r="N23" s="382" t="s">
        <v>330</v>
      </c>
      <c r="O23" s="383"/>
      <c r="P23" s="942">
        <v>279</v>
      </c>
      <c r="Q23" s="296">
        <v>32</v>
      </c>
      <c r="R23" s="296">
        <v>183</v>
      </c>
      <c r="S23" s="296">
        <v>12</v>
      </c>
      <c r="T23" s="384">
        <v>3</v>
      </c>
      <c r="U23" s="296">
        <v>41</v>
      </c>
      <c r="V23" s="296">
        <v>6</v>
      </c>
      <c r="W23" s="296">
        <v>1</v>
      </c>
      <c r="X23" s="384">
        <v>14</v>
      </c>
      <c r="Y23" s="296">
        <v>6</v>
      </c>
      <c r="Z23" s="296">
        <v>8</v>
      </c>
      <c r="AA23" s="382" t="s">
        <v>330</v>
      </c>
      <c r="AB23" s="383"/>
      <c r="AC23" s="407">
        <v>24</v>
      </c>
      <c r="AD23" s="296">
        <v>2</v>
      </c>
      <c r="AE23" s="296">
        <v>16</v>
      </c>
      <c r="AF23" s="296" t="s">
        <v>679</v>
      </c>
      <c r="AG23" s="384" t="s">
        <v>679</v>
      </c>
      <c r="AH23" s="296" t="s">
        <v>679</v>
      </c>
      <c r="AI23" s="296" t="s">
        <v>679</v>
      </c>
      <c r="AJ23" s="296" t="s">
        <v>679</v>
      </c>
      <c r="AK23" s="384" t="s">
        <v>679</v>
      </c>
      <c r="AL23" s="296">
        <v>1</v>
      </c>
      <c r="AM23" s="296">
        <v>5</v>
      </c>
    </row>
    <row r="24" spans="1:39" ht="12" customHeight="1">
      <c r="A24" s="382" t="s">
        <v>331</v>
      </c>
      <c r="B24" s="383"/>
      <c r="C24" s="942">
        <v>451</v>
      </c>
      <c r="D24" s="296">
        <v>49</v>
      </c>
      <c r="E24" s="296">
        <v>315</v>
      </c>
      <c r="F24" s="296">
        <v>26</v>
      </c>
      <c r="G24" s="384">
        <v>7</v>
      </c>
      <c r="H24" s="296">
        <v>63</v>
      </c>
      <c r="I24" s="296">
        <v>2</v>
      </c>
      <c r="J24" s="296">
        <v>3</v>
      </c>
      <c r="K24" s="384">
        <v>18</v>
      </c>
      <c r="L24" s="296">
        <v>3</v>
      </c>
      <c r="M24" s="296">
        <v>15</v>
      </c>
      <c r="N24" s="382" t="s">
        <v>331</v>
      </c>
      <c r="O24" s="383"/>
      <c r="P24" s="942">
        <v>399</v>
      </c>
      <c r="Q24" s="296">
        <v>42</v>
      </c>
      <c r="R24" s="296">
        <v>273</v>
      </c>
      <c r="S24" s="296">
        <v>20</v>
      </c>
      <c r="T24" s="384">
        <v>6</v>
      </c>
      <c r="U24" s="296">
        <v>63</v>
      </c>
      <c r="V24" s="296">
        <v>2</v>
      </c>
      <c r="W24" s="296">
        <v>3</v>
      </c>
      <c r="X24" s="384">
        <v>15</v>
      </c>
      <c r="Y24" s="296">
        <v>3</v>
      </c>
      <c r="Z24" s="296">
        <v>13</v>
      </c>
      <c r="AA24" s="382" t="s">
        <v>331</v>
      </c>
      <c r="AB24" s="383"/>
      <c r="AC24" s="407">
        <v>52</v>
      </c>
      <c r="AD24" s="296">
        <v>7</v>
      </c>
      <c r="AE24" s="296">
        <v>42</v>
      </c>
      <c r="AF24" s="296">
        <v>6</v>
      </c>
      <c r="AG24" s="384">
        <v>1</v>
      </c>
      <c r="AH24" s="296" t="s">
        <v>679</v>
      </c>
      <c r="AI24" s="296" t="s">
        <v>679</v>
      </c>
      <c r="AJ24" s="296" t="s">
        <v>679</v>
      </c>
      <c r="AK24" s="384">
        <v>3</v>
      </c>
      <c r="AL24" s="296" t="s">
        <v>679</v>
      </c>
      <c r="AM24" s="296">
        <v>2</v>
      </c>
    </row>
    <row r="25" spans="1:39" ht="12" customHeight="1">
      <c r="A25" s="382" t="s">
        <v>332</v>
      </c>
      <c r="B25" s="383"/>
      <c r="C25" s="942">
        <v>297</v>
      </c>
      <c r="D25" s="296">
        <v>19</v>
      </c>
      <c r="E25" s="296">
        <v>193</v>
      </c>
      <c r="F25" s="296">
        <v>10</v>
      </c>
      <c r="G25" s="384">
        <v>1</v>
      </c>
      <c r="H25" s="296">
        <v>56</v>
      </c>
      <c r="I25" s="296">
        <v>4</v>
      </c>
      <c r="J25" s="296">
        <v>2</v>
      </c>
      <c r="K25" s="384">
        <v>16</v>
      </c>
      <c r="L25" s="296">
        <v>3</v>
      </c>
      <c r="M25" s="296">
        <v>12</v>
      </c>
      <c r="N25" s="382" t="s">
        <v>332</v>
      </c>
      <c r="O25" s="383"/>
      <c r="P25" s="942">
        <v>259</v>
      </c>
      <c r="Q25" s="296">
        <v>18</v>
      </c>
      <c r="R25" s="296">
        <v>160</v>
      </c>
      <c r="S25" s="296">
        <v>9</v>
      </c>
      <c r="T25" s="384">
        <v>1</v>
      </c>
      <c r="U25" s="296">
        <v>56</v>
      </c>
      <c r="V25" s="296">
        <v>4</v>
      </c>
      <c r="W25" s="296">
        <v>2</v>
      </c>
      <c r="X25" s="384">
        <v>16</v>
      </c>
      <c r="Y25" s="296">
        <v>2</v>
      </c>
      <c r="Z25" s="296">
        <v>9</v>
      </c>
      <c r="AA25" s="382" t="s">
        <v>332</v>
      </c>
      <c r="AB25" s="383"/>
      <c r="AC25" s="407">
        <v>38</v>
      </c>
      <c r="AD25" s="296">
        <v>1</v>
      </c>
      <c r="AE25" s="296">
        <v>33</v>
      </c>
      <c r="AF25" s="296">
        <v>1</v>
      </c>
      <c r="AG25" s="384" t="s">
        <v>679</v>
      </c>
      <c r="AH25" s="296" t="s">
        <v>679</v>
      </c>
      <c r="AI25" s="296" t="s">
        <v>679</v>
      </c>
      <c r="AJ25" s="296" t="s">
        <v>679</v>
      </c>
      <c r="AK25" s="384" t="s">
        <v>679</v>
      </c>
      <c r="AL25" s="296">
        <v>1</v>
      </c>
      <c r="AM25" s="296">
        <v>3</v>
      </c>
    </row>
    <row r="26" spans="1:39" ht="12" customHeight="1">
      <c r="A26" s="382" t="s">
        <v>333</v>
      </c>
      <c r="B26" s="383"/>
      <c r="C26" s="942">
        <v>246</v>
      </c>
      <c r="D26" s="296">
        <v>17</v>
      </c>
      <c r="E26" s="296">
        <v>161</v>
      </c>
      <c r="F26" s="296">
        <v>12</v>
      </c>
      <c r="G26" s="384">
        <v>4</v>
      </c>
      <c r="H26" s="296">
        <v>46</v>
      </c>
      <c r="I26" s="296">
        <v>2</v>
      </c>
      <c r="J26" s="296">
        <v>5</v>
      </c>
      <c r="K26" s="384">
        <v>21</v>
      </c>
      <c r="L26" s="296">
        <v>1</v>
      </c>
      <c r="M26" s="296">
        <v>4</v>
      </c>
      <c r="N26" s="382" t="s">
        <v>333</v>
      </c>
      <c r="O26" s="383"/>
      <c r="P26" s="942">
        <v>214</v>
      </c>
      <c r="Q26" s="296">
        <v>14</v>
      </c>
      <c r="R26" s="296">
        <v>137</v>
      </c>
      <c r="S26" s="296">
        <v>11</v>
      </c>
      <c r="T26" s="384">
        <v>2</v>
      </c>
      <c r="U26" s="296">
        <v>45</v>
      </c>
      <c r="V26" s="296">
        <v>2</v>
      </c>
      <c r="W26" s="296">
        <v>4</v>
      </c>
      <c r="X26" s="384">
        <v>20</v>
      </c>
      <c r="Y26" s="296">
        <v>1</v>
      </c>
      <c r="Z26" s="296">
        <v>3</v>
      </c>
      <c r="AA26" s="382" t="s">
        <v>333</v>
      </c>
      <c r="AB26" s="383"/>
      <c r="AC26" s="407">
        <v>32</v>
      </c>
      <c r="AD26" s="296">
        <v>3</v>
      </c>
      <c r="AE26" s="296">
        <v>24</v>
      </c>
      <c r="AF26" s="296">
        <v>1</v>
      </c>
      <c r="AG26" s="384">
        <v>2</v>
      </c>
      <c r="AH26" s="296">
        <v>1</v>
      </c>
      <c r="AI26" s="296" t="s">
        <v>679</v>
      </c>
      <c r="AJ26" s="296">
        <v>1</v>
      </c>
      <c r="AK26" s="384">
        <v>1</v>
      </c>
      <c r="AL26" s="296" t="s">
        <v>679</v>
      </c>
      <c r="AM26" s="296">
        <v>1</v>
      </c>
    </row>
    <row r="27" spans="1:39" ht="12" customHeight="1">
      <c r="A27" s="386" t="s">
        <v>334</v>
      </c>
      <c r="B27" s="387"/>
      <c r="C27" s="944">
        <v>409</v>
      </c>
      <c r="D27" s="304">
        <v>31</v>
      </c>
      <c r="E27" s="304">
        <v>273</v>
      </c>
      <c r="F27" s="304">
        <v>18</v>
      </c>
      <c r="G27" s="410">
        <v>3</v>
      </c>
      <c r="H27" s="304">
        <v>71</v>
      </c>
      <c r="I27" s="304">
        <v>3</v>
      </c>
      <c r="J27" s="304">
        <v>8</v>
      </c>
      <c r="K27" s="410">
        <v>31</v>
      </c>
      <c r="L27" s="304">
        <v>1</v>
      </c>
      <c r="M27" s="304">
        <v>11</v>
      </c>
      <c r="N27" s="386" t="s">
        <v>334</v>
      </c>
      <c r="O27" s="387"/>
      <c r="P27" s="944">
        <v>363</v>
      </c>
      <c r="Q27" s="304">
        <v>26</v>
      </c>
      <c r="R27" s="304">
        <v>237</v>
      </c>
      <c r="S27" s="304">
        <v>15</v>
      </c>
      <c r="T27" s="410">
        <v>1</v>
      </c>
      <c r="U27" s="304">
        <v>70</v>
      </c>
      <c r="V27" s="304">
        <v>3</v>
      </c>
      <c r="W27" s="304">
        <v>8</v>
      </c>
      <c r="X27" s="410">
        <v>29</v>
      </c>
      <c r="Y27" s="304">
        <v>1</v>
      </c>
      <c r="Z27" s="304">
        <v>8</v>
      </c>
      <c r="AA27" s="386" t="s">
        <v>334</v>
      </c>
      <c r="AB27" s="387"/>
      <c r="AC27" s="411">
        <v>46</v>
      </c>
      <c r="AD27" s="304">
        <v>5</v>
      </c>
      <c r="AE27" s="304">
        <v>36</v>
      </c>
      <c r="AF27" s="304">
        <v>3</v>
      </c>
      <c r="AG27" s="410">
        <v>2</v>
      </c>
      <c r="AH27" s="304">
        <v>1</v>
      </c>
      <c r="AI27" s="304" t="s">
        <v>679</v>
      </c>
      <c r="AJ27" s="304" t="s">
        <v>679</v>
      </c>
      <c r="AK27" s="410">
        <v>2</v>
      </c>
      <c r="AL27" s="304" t="s">
        <v>679</v>
      </c>
      <c r="AM27" s="304">
        <v>3</v>
      </c>
    </row>
    <row r="28" spans="1:39" ht="12" customHeight="1">
      <c r="A28" s="382" t="s">
        <v>335</v>
      </c>
      <c r="B28" s="383"/>
      <c r="C28" s="942">
        <v>1152</v>
      </c>
      <c r="D28" s="296">
        <v>90</v>
      </c>
      <c r="E28" s="296">
        <v>711</v>
      </c>
      <c r="F28" s="296">
        <v>79</v>
      </c>
      <c r="G28" s="384">
        <v>26</v>
      </c>
      <c r="H28" s="296">
        <v>147</v>
      </c>
      <c r="I28" s="296">
        <v>12</v>
      </c>
      <c r="J28" s="296">
        <v>21</v>
      </c>
      <c r="K28" s="384">
        <v>169</v>
      </c>
      <c r="L28" s="296">
        <v>17</v>
      </c>
      <c r="M28" s="296">
        <v>30</v>
      </c>
      <c r="N28" s="382" t="s">
        <v>335</v>
      </c>
      <c r="O28" s="383"/>
      <c r="P28" s="942">
        <v>1032</v>
      </c>
      <c r="Q28" s="296">
        <v>80</v>
      </c>
      <c r="R28" s="296">
        <v>630</v>
      </c>
      <c r="S28" s="296">
        <v>68</v>
      </c>
      <c r="T28" s="384">
        <v>15</v>
      </c>
      <c r="U28" s="296">
        <v>145</v>
      </c>
      <c r="V28" s="296">
        <v>12</v>
      </c>
      <c r="W28" s="296">
        <v>20</v>
      </c>
      <c r="X28" s="384">
        <v>156</v>
      </c>
      <c r="Y28" s="296">
        <v>15</v>
      </c>
      <c r="Z28" s="296">
        <v>23</v>
      </c>
      <c r="AA28" s="382" t="s">
        <v>335</v>
      </c>
      <c r="AB28" s="383"/>
      <c r="AC28" s="407">
        <v>120</v>
      </c>
      <c r="AD28" s="296">
        <v>10</v>
      </c>
      <c r="AE28" s="296">
        <v>81</v>
      </c>
      <c r="AF28" s="296">
        <v>11</v>
      </c>
      <c r="AG28" s="384">
        <v>11</v>
      </c>
      <c r="AH28" s="296">
        <v>2</v>
      </c>
      <c r="AI28" s="296" t="s">
        <v>679</v>
      </c>
      <c r="AJ28" s="296">
        <v>1</v>
      </c>
      <c r="AK28" s="384">
        <v>13</v>
      </c>
      <c r="AL28" s="296">
        <v>2</v>
      </c>
      <c r="AM28" s="296">
        <v>7</v>
      </c>
    </row>
    <row r="29" spans="1:39" ht="12" customHeight="1">
      <c r="A29" s="382" t="s">
        <v>336</v>
      </c>
      <c r="B29" s="383"/>
      <c r="C29" s="942">
        <v>206</v>
      </c>
      <c r="D29" s="296">
        <v>32</v>
      </c>
      <c r="E29" s="296">
        <v>107</v>
      </c>
      <c r="F29" s="296">
        <v>14</v>
      </c>
      <c r="G29" s="384">
        <v>3</v>
      </c>
      <c r="H29" s="296">
        <v>36</v>
      </c>
      <c r="I29" s="296">
        <v>1</v>
      </c>
      <c r="J29" s="296">
        <v>6</v>
      </c>
      <c r="K29" s="384">
        <v>23</v>
      </c>
      <c r="L29" s="296">
        <v>2</v>
      </c>
      <c r="M29" s="296">
        <v>9</v>
      </c>
      <c r="N29" s="382" t="s">
        <v>336</v>
      </c>
      <c r="O29" s="383"/>
      <c r="P29" s="942">
        <v>182</v>
      </c>
      <c r="Q29" s="296">
        <v>27</v>
      </c>
      <c r="R29" s="296">
        <v>91</v>
      </c>
      <c r="S29" s="296">
        <v>11</v>
      </c>
      <c r="T29" s="384">
        <v>3</v>
      </c>
      <c r="U29" s="296">
        <v>35</v>
      </c>
      <c r="V29" s="296">
        <v>1</v>
      </c>
      <c r="W29" s="296">
        <v>6</v>
      </c>
      <c r="X29" s="384">
        <v>21</v>
      </c>
      <c r="Y29" s="296">
        <v>2</v>
      </c>
      <c r="Z29" s="296">
        <v>8</v>
      </c>
      <c r="AA29" s="382" t="s">
        <v>336</v>
      </c>
      <c r="AB29" s="383"/>
      <c r="AC29" s="407">
        <v>24</v>
      </c>
      <c r="AD29" s="296">
        <v>5</v>
      </c>
      <c r="AE29" s="296">
        <v>16</v>
      </c>
      <c r="AF29" s="296">
        <v>3</v>
      </c>
      <c r="AG29" s="384" t="s">
        <v>679</v>
      </c>
      <c r="AH29" s="296">
        <v>1</v>
      </c>
      <c r="AI29" s="296" t="s">
        <v>679</v>
      </c>
      <c r="AJ29" s="296" t="s">
        <v>679</v>
      </c>
      <c r="AK29" s="384">
        <v>2</v>
      </c>
      <c r="AL29" s="296" t="s">
        <v>679</v>
      </c>
      <c r="AM29" s="296">
        <v>1</v>
      </c>
    </row>
    <row r="30" spans="1:39" ht="12" customHeight="1">
      <c r="A30" s="382" t="s">
        <v>337</v>
      </c>
      <c r="B30" s="383"/>
      <c r="C30" s="942">
        <v>412</v>
      </c>
      <c r="D30" s="296">
        <v>40</v>
      </c>
      <c r="E30" s="296">
        <v>281</v>
      </c>
      <c r="F30" s="296">
        <v>15</v>
      </c>
      <c r="G30" s="384">
        <v>10</v>
      </c>
      <c r="H30" s="296">
        <v>64</v>
      </c>
      <c r="I30" s="296">
        <v>5</v>
      </c>
      <c r="J30" s="296">
        <v>1</v>
      </c>
      <c r="K30" s="384">
        <v>20</v>
      </c>
      <c r="L30" s="296">
        <v>2</v>
      </c>
      <c r="M30" s="296">
        <v>8</v>
      </c>
      <c r="N30" s="382" t="s">
        <v>337</v>
      </c>
      <c r="O30" s="383"/>
      <c r="P30" s="942">
        <v>381</v>
      </c>
      <c r="Q30" s="296">
        <v>39</v>
      </c>
      <c r="R30" s="296">
        <v>254</v>
      </c>
      <c r="S30" s="296">
        <v>13</v>
      </c>
      <c r="T30" s="384">
        <v>9</v>
      </c>
      <c r="U30" s="296">
        <v>64</v>
      </c>
      <c r="V30" s="296">
        <v>5</v>
      </c>
      <c r="W30" s="296">
        <v>1</v>
      </c>
      <c r="X30" s="384">
        <v>20</v>
      </c>
      <c r="Y30" s="296">
        <v>1</v>
      </c>
      <c r="Z30" s="296">
        <v>6</v>
      </c>
      <c r="AA30" s="382" t="s">
        <v>337</v>
      </c>
      <c r="AB30" s="383"/>
      <c r="AC30" s="407">
        <v>31</v>
      </c>
      <c r="AD30" s="296">
        <v>1</v>
      </c>
      <c r="AE30" s="296">
        <v>27</v>
      </c>
      <c r="AF30" s="296">
        <v>2</v>
      </c>
      <c r="AG30" s="384">
        <v>1</v>
      </c>
      <c r="AH30" s="296" t="s">
        <v>679</v>
      </c>
      <c r="AI30" s="296" t="s">
        <v>679</v>
      </c>
      <c r="AJ30" s="296" t="s">
        <v>679</v>
      </c>
      <c r="AK30" s="384" t="s">
        <v>679</v>
      </c>
      <c r="AL30" s="296">
        <v>1</v>
      </c>
      <c r="AM30" s="296">
        <v>2</v>
      </c>
    </row>
    <row r="31" spans="1:39" ht="12" customHeight="1">
      <c r="A31" s="392" t="s">
        <v>338</v>
      </c>
      <c r="B31" s="393"/>
      <c r="C31" s="943">
        <v>184</v>
      </c>
      <c r="D31" s="292">
        <v>12</v>
      </c>
      <c r="E31" s="292">
        <v>128</v>
      </c>
      <c r="F31" s="292">
        <v>6</v>
      </c>
      <c r="G31" s="408">
        <v>9</v>
      </c>
      <c r="H31" s="292">
        <v>20</v>
      </c>
      <c r="I31" s="292" t="s">
        <v>679</v>
      </c>
      <c r="J31" s="292">
        <v>3</v>
      </c>
      <c r="K31" s="408">
        <v>15</v>
      </c>
      <c r="L31" s="292">
        <v>2</v>
      </c>
      <c r="M31" s="292">
        <v>5</v>
      </c>
      <c r="N31" s="392" t="s">
        <v>338</v>
      </c>
      <c r="O31" s="393"/>
      <c r="P31" s="943">
        <v>150</v>
      </c>
      <c r="Q31" s="292">
        <v>8</v>
      </c>
      <c r="R31" s="292">
        <v>103</v>
      </c>
      <c r="S31" s="292">
        <v>3</v>
      </c>
      <c r="T31" s="408">
        <v>8</v>
      </c>
      <c r="U31" s="292">
        <v>20</v>
      </c>
      <c r="V31" s="292" t="s">
        <v>679</v>
      </c>
      <c r="W31" s="292">
        <v>2</v>
      </c>
      <c r="X31" s="408">
        <v>14</v>
      </c>
      <c r="Y31" s="292">
        <v>2</v>
      </c>
      <c r="Z31" s="292">
        <v>3</v>
      </c>
      <c r="AA31" s="392" t="s">
        <v>338</v>
      </c>
      <c r="AB31" s="393"/>
      <c r="AC31" s="409">
        <v>34</v>
      </c>
      <c r="AD31" s="292">
        <v>4</v>
      </c>
      <c r="AE31" s="292">
        <v>25</v>
      </c>
      <c r="AF31" s="292">
        <v>3</v>
      </c>
      <c r="AG31" s="408">
        <v>1</v>
      </c>
      <c r="AH31" s="292" t="s">
        <v>679</v>
      </c>
      <c r="AI31" s="292" t="s">
        <v>679</v>
      </c>
      <c r="AJ31" s="292">
        <v>1</v>
      </c>
      <c r="AK31" s="408">
        <v>1</v>
      </c>
      <c r="AL31" s="292" t="s">
        <v>679</v>
      </c>
      <c r="AM31" s="292">
        <v>2</v>
      </c>
    </row>
    <row r="32" spans="1:39" ht="12" customHeight="1">
      <c r="A32" s="382" t="s">
        <v>339</v>
      </c>
      <c r="B32" s="383"/>
      <c r="C32" s="942">
        <v>305</v>
      </c>
      <c r="D32" s="296">
        <v>19</v>
      </c>
      <c r="E32" s="296">
        <v>206</v>
      </c>
      <c r="F32" s="296">
        <v>21</v>
      </c>
      <c r="G32" s="384">
        <v>6</v>
      </c>
      <c r="H32" s="296">
        <v>37</v>
      </c>
      <c r="I32" s="296" t="s">
        <v>679</v>
      </c>
      <c r="J32" s="296">
        <v>7</v>
      </c>
      <c r="K32" s="384">
        <v>33</v>
      </c>
      <c r="L32" s="296">
        <v>4</v>
      </c>
      <c r="M32" s="296">
        <v>5</v>
      </c>
      <c r="N32" s="382" t="s">
        <v>339</v>
      </c>
      <c r="O32" s="383"/>
      <c r="P32" s="942">
        <v>272</v>
      </c>
      <c r="Q32" s="296">
        <v>16</v>
      </c>
      <c r="R32" s="296">
        <v>182</v>
      </c>
      <c r="S32" s="296">
        <v>19</v>
      </c>
      <c r="T32" s="384">
        <v>4</v>
      </c>
      <c r="U32" s="296">
        <v>37</v>
      </c>
      <c r="V32" s="296" t="s">
        <v>679</v>
      </c>
      <c r="W32" s="296">
        <v>7</v>
      </c>
      <c r="X32" s="384">
        <v>29</v>
      </c>
      <c r="Y32" s="296">
        <v>3</v>
      </c>
      <c r="Z32" s="296">
        <v>4</v>
      </c>
      <c r="AA32" s="382" t="s">
        <v>339</v>
      </c>
      <c r="AB32" s="383"/>
      <c r="AC32" s="407">
        <v>33</v>
      </c>
      <c r="AD32" s="296">
        <v>3</v>
      </c>
      <c r="AE32" s="296">
        <v>24</v>
      </c>
      <c r="AF32" s="296">
        <v>2</v>
      </c>
      <c r="AG32" s="384">
        <v>2</v>
      </c>
      <c r="AH32" s="296" t="s">
        <v>679</v>
      </c>
      <c r="AI32" s="296" t="s">
        <v>679</v>
      </c>
      <c r="AJ32" s="296" t="s">
        <v>679</v>
      </c>
      <c r="AK32" s="384">
        <v>4</v>
      </c>
      <c r="AL32" s="296">
        <v>1</v>
      </c>
      <c r="AM32" s="296">
        <v>1</v>
      </c>
    </row>
    <row r="33" spans="1:39" ht="12" customHeight="1">
      <c r="A33" s="382" t="s">
        <v>340</v>
      </c>
      <c r="B33" s="383"/>
      <c r="C33" s="942">
        <v>773</v>
      </c>
      <c r="D33" s="296">
        <v>61</v>
      </c>
      <c r="E33" s="296">
        <v>480</v>
      </c>
      <c r="F33" s="296">
        <v>35</v>
      </c>
      <c r="G33" s="384">
        <v>16</v>
      </c>
      <c r="H33" s="296">
        <v>115</v>
      </c>
      <c r="I33" s="296">
        <v>6</v>
      </c>
      <c r="J33" s="296">
        <v>23</v>
      </c>
      <c r="K33" s="384">
        <v>121</v>
      </c>
      <c r="L33" s="296">
        <v>2</v>
      </c>
      <c r="M33" s="296">
        <v>25</v>
      </c>
      <c r="N33" s="382" t="s">
        <v>340</v>
      </c>
      <c r="O33" s="383"/>
      <c r="P33" s="942">
        <v>698</v>
      </c>
      <c r="Q33" s="296">
        <v>51</v>
      </c>
      <c r="R33" s="296">
        <v>423</v>
      </c>
      <c r="S33" s="296">
        <v>28</v>
      </c>
      <c r="T33" s="384">
        <v>14</v>
      </c>
      <c r="U33" s="296">
        <v>115</v>
      </c>
      <c r="V33" s="296">
        <v>6</v>
      </c>
      <c r="W33" s="296">
        <v>23</v>
      </c>
      <c r="X33" s="384">
        <v>115</v>
      </c>
      <c r="Y33" s="296">
        <v>2</v>
      </c>
      <c r="Z33" s="296">
        <v>20</v>
      </c>
      <c r="AA33" s="382" t="s">
        <v>340</v>
      </c>
      <c r="AB33" s="383"/>
      <c r="AC33" s="407">
        <v>75</v>
      </c>
      <c r="AD33" s="296">
        <v>10</v>
      </c>
      <c r="AE33" s="296">
        <v>57</v>
      </c>
      <c r="AF33" s="296">
        <v>7</v>
      </c>
      <c r="AG33" s="384">
        <v>2</v>
      </c>
      <c r="AH33" s="296" t="s">
        <v>679</v>
      </c>
      <c r="AI33" s="296" t="s">
        <v>679</v>
      </c>
      <c r="AJ33" s="296" t="s">
        <v>679</v>
      </c>
      <c r="AK33" s="384">
        <v>6</v>
      </c>
      <c r="AL33" s="296" t="s">
        <v>679</v>
      </c>
      <c r="AM33" s="296">
        <v>5</v>
      </c>
    </row>
    <row r="34" spans="1:39" ht="12" customHeight="1">
      <c r="A34" s="382" t="s">
        <v>341</v>
      </c>
      <c r="B34" s="383"/>
      <c r="C34" s="942">
        <v>751</v>
      </c>
      <c r="D34" s="296">
        <v>55</v>
      </c>
      <c r="E34" s="296">
        <v>493</v>
      </c>
      <c r="F34" s="296">
        <v>47</v>
      </c>
      <c r="G34" s="384">
        <v>6</v>
      </c>
      <c r="H34" s="296">
        <v>117</v>
      </c>
      <c r="I34" s="296">
        <v>3</v>
      </c>
      <c r="J34" s="296">
        <v>9</v>
      </c>
      <c r="K34" s="384">
        <v>81</v>
      </c>
      <c r="L34" s="296">
        <v>13</v>
      </c>
      <c r="M34" s="296">
        <v>18</v>
      </c>
      <c r="N34" s="382" t="s">
        <v>341</v>
      </c>
      <c r="O34" s="383"/>
      <c r="P34" s="942">
        <v>678</v>
      </c>
      <c r="Q34" s="296">
        <v>48</v>
      </c>
      <c r="R34" s="296">
        <v>437</v>
      </c>
      <c r="S34" s="296">
        <v>40</v>
      </c>
      <c r="T34" s="384">
        <v>5</v>
      </c>
      <c r="U34" s="296">
        <v>115</v>
      </c>
      <c r="V34" s="296">
        <v>3</v>
      </c>
      <c r="W34" s="296">
        <v>7</v>
      </c>
      <c r="X34" s="384">
        <v>80</v>
      </c>
      <c r="Y34" s="296">
        <v>13</v>
      </c>
      <c r="Z34" s="296">
        <v>14</v>
      </c>
      <c r="AA34" s="382" t="s">
        <v>341</v>
      </c>
      <c r="AB34" s="383"/>
      <c r="AC34" s="407">
        <v>73</v>
      </c>
      <c r="AD34" s="296">
        <v>7</v>
      </c>
      <c r="AE34" s="296">
        <v>56</v>
      </c>
      <c r="AF34" s="296">
        <v>7</v>
      </c>
      <c r="AG34" s="384">
        <v>1</v>
      </c>
      <c r="AH34" s="296">
        <v>2</v>
      </c>
      <c r="AI34" s="296" t="s">
        <v>679</v>
      </c>
      <c r="AJ34" s="296">
        <v>2</v>
      </c>
      <c r="AK34" s="384">
        <v>1</v>
      </c>
      <c r="AL34" s="296" t="s">
        <v>679</v>
      </c>
      <c r="AM34" s="296">
        <v>4</v>
      </c>
    </row>
    <row r="35" spans="1:39" ht="12" customHeight="1">
      <c r="A35" s="382" t="s">
        <v>342</v>
      </c>
      <c r="B35" s="383"/>
      <c r="C35" s="942">
        <v>472</v>
      </c>
      <c r="D35" s="296">
        <v>46</v>
      </c>
      <c r="E35" s="296">
        <v>292</v>
      </c>
      <c r="F35" s="296">
        <v>29</v>
      </c>
      <c r="G35" s="384">
        <v>13</v>
      </c>
      <c r="H35" s="296">
        <v>63</v>
      </c>
      <c r="I35" s="296">
        <v>3</v>
      </c>
      <c r="J35" s="296">
        <v>7</v>
      </c>
      <c r="K35" s="384">
        <v>47</v>
      </c>
      <c r="L35" s="296">
        <v>3</v>
      </c>
      <c r="M35" s="296">
        <v>16</v>
      </c>
      <c r="N35" s="382" t="s">
        <v>342</v>
      </c>
      <c r="O35" s="383"/>
      <c r="P35" s="942">
        <v>434</v>
      </c>
      <c r="Q35" s="296">
        <v>45</v>
      </c>
      <c r="R35" s="296">
        <v>259</v>
      </c>
      <c r="S35" s="296">
        <v>25</v>
      </c>
      <c r="T35" s="384">
        <v>11</v>
      </c>
      <c r="U35" s="296">
        <v>63</v>
      </c>
      <c r="V35" s="296">
        <v>3</v>
      </c>
      <c r="W35" s="296">
        <v>7</v>
      </c>
      <c r="X35" s="384">
        <v>46</v>
      </c>
      <c r="Y35" s="296">
        <v>3</v>
      </c>
      <c r="Z35" s="296">
        <v>14</v>
      </c>
      <c r="AA35" s="382" t="s">
        <v>342</v>
      </c>
      <c r="AB35" s="383"/>
      <c r="AC35" s="407">
        <v>38</v>
      </c>
      <c r="AD35" s="296">
        <v>1</v>
      </c>
      <c r="AE35" s="296">
        <v>33</v>
      </c>
      <c r="AF35" s="296">
        <v>4</v>
      </c>
      <c r="AG35" s="384">
        <v>2</v>
      </c>
      <c r="AH35" s="296" t="s">
        <v>679</v>
      </c>
      <c r="AI35" s="296" t="s">
        <v>679</v>
      </c>
      <c r="AJ35" s="296" t="s">
        <v>679</v>
      </c>
      <c r="AK35" s="384">
        <v>1</v>
      </c>
      <c r="AL35" s="296" t="s">
        <v>679</v>
      </c>
      <c r="AM35" s="296">
        <v>2</v>
      </c>
    </row>
    <row r="36" spans="1:39" ht="12" customHeight="1">
      <c r="A36" s="382" t="s">
        <v>343</v>
      </c>
      <c r="B36" s="383"/>
      <c r="C36" s="942">
        <v>390</v>
      </c>
      <c r="D36" s="296">
        <v>37</v>
      </c>
      <c r="E36" s="296">
        <v>269</v>
      </c>
      <c r="F36" s="296">
        <v>20</v>
      </c>
      <c r="G36" s="384">
        <v>9</v>
      </c>
      <c r="H36" s="296">
        <v>34</v>
      </c>
      <c r="I36" s="296">
        <v>2</v>
      </c>
      <c r="J36" s="296">
        <v>7</v>
      </c>
      <c r="K36" s="384">
        <v>34</v>
      </c>
      <c r="L36" s="296" t="s">
        <v>679</v>
      </c>
      <c r="M36" s="296">
        <v>15</v>
      </c>
      <c r="N36" s="382" t="s">
        <v>343</v>
      </c>
      <c r="O36" s="383"/>
      <c r="P36" s="942">
        <v>344</v>
      </c>
      <c r="Q36" s="296">
        <v>35</v>
      </c>
      <c r="R36" s="296">
        <v>233</v>
      </c>
      <c r="S36" s="296">
        <v>16</v>
      </c>
      <c r="T36" s="384">
        <v>6</v>
      </c>
      <c r="U36" s="296">
        <v>32</v>
      </c>
      <c r="V36" s="296">
        <v>2</v>
      </c>
      <c r="W36" s="296">
        <v>7</v>
      </c>
      <c r="X36" s="384">
        <v>31</v>
      </c>
      <c r="Y36" s="296" t="s">
        <v>679</v>
      </c>
      <c r="Z36" s="296">
        <v>12</v>
      </c>
      <c r="AA36" s="382" t="s">
        <v>343</v>
      </c>
      <c r="AB36" s="383"/>
      <c r="AC36" s="407">
        <v>46</v>
      </c>
      <c r="AD36" s="296">
        <v>2</v>
      </c>
      <c r="AE36" s="296">
        <v>36</v>
      </c>
      <c r="AF36" s="296">
        <v>4</v>
      </c>
      <c r="AG36" s="384">
        <v>3</v>
      </c>
      <c r="AH36" s="296">
        <v>2</v>
      </c>
      <c r="AI36" s="296" t="s">
        <v>679</v>
      </c>
      <c r="AJ36" s="296" t="s">
        <v>679</v>
      </c>
      <c r="AK36" s="384">
        <v>3</v>
      </c>
      <c r="AL36" s="296" t="s">
        <v>679</v>
      </c>
      <c r="AM36" s="296">
        <v>3</v>
      </c>
    </row>
    <row r="37" spans="1:39" ht="12" customHeight="1">
      <c r="A37" s="386" t="s">
        <v>344</v>
      </c>
      <c r="B37" s="387"/>
      <c r="C37" s="941">
        <v>293</v>
      </c>
      <c r="D37" s="304">
        <v>32</v>
      </c>
      <c r="E37" s="304">
        <v>184</v>
      </c>
      <c r="F37" s="304">
        <v>20</v>
      </c>
      <c r="G37" s="405">
        <v>3</v>
      </c>
      <c r="H37" s="304">
        <v>43</v>
      </c>
      <c r="I37" s="304">
        <v>3</v>
      </c>
      <c r="J37" s="304">
        <v>7</v>
      </c>
      <c r="K37" s="405">
        <v>27</v>
      </c>
      <c r="L37" s="304">
        <v>4</v>
      </c>
      <c r="M37" s="304">
        <v>4</v>
      </c>
      <c r="N37" s="386" t="s">
        <v>344</v>
      </c>
      <c r="O37" s="387"/>
      <c r="P37" s="941">
        <v>275</v>
      </c>
      <c r="Q37" s="304">
        <v>30</v>
      </c>
      <c r="R37" s="304">
        <v>170</v>
      </c>
      <c r="S37" s="304">
        <v>17</v>
      </c>
      <c r="T37" s="405">
        <v>3</v>
      </c>
      <c r="U37" s="304">
        <v>43</v>
      </c>
      <c r="V37" s="304">
        <v>3</v>
      </c>
      <c r="W37" s="304">
        <v>7</v>
      </c>
      <c r="X37" s="405">
        <v>26</v>
      </c>
      <c r="Y37" s="304">
        <v>4</v>
      </c>
      <c r="Z37" s="304">
        <v>3</v>
      </c>
      <c r="AA37" s="386" t="s">
        <v>344</v>
      </c>
      <c r="AB37" s="387"/>
      <c r="AC37" s="406">
        <v>18</v>
      </c>
      <c r="AD37" s="304">
        <v>2</v>
      </c>
      <c r="AE37" s="304">
        <v>14</v>
      </c>
      <c r="AF37" s="304">
        <v>3</v>
      </c>
      <c r="AG37" s="405" t="s">
        <v>679</v>
      </c>
      <c r="AH37" s="304" t="s">
        <v>679</v>
      </c>
      <c r="AI37" s="304" t="s">
        <v>679</v>
      </c>
      <c r="AJ37" s="304" t="s">
        <v>679</v>
      </c>
      <c r="AK37" s="405">
        <v>1</v>
      </c>
      <c r="AL37" s="304" t="s">
        <v>679</v>
      </c>
      <c r="AM37" s="304">
        <v>1</v>
      </c>
    </row>
    <row r="38" spans="1:39" ht="12" customHeight="1">
      <c r="A38" s="382" t="s">
        <v>345</v>
      </c>
      <c r="B38" s="383"/>
      <c r="C38" s="942">
        <v>242</v>
      </c>
      <c r="D38" s="296">
        <v>27</v>
      </c>
      <c r="E38" s="296">
        <v>159</v>
      </c>
      <c r="F38" s="296">
        <v>7</v>
      </c>
      <c r="G38" s="384">
        <v>6</v>
      </c>
      <c r="H38" s="296">
        <v>31</v>
      </c>
      <c r="I38" s="296">
        <v>3</v>
      </c>
      <c r="J38" s="296">
        <v>2</v>
      </c>
      <c r="K38" s="384">
        <v>16</v>
      </c>
      <c r="L38" s="296">
        <v>1</v>
      </c>
      <c r="M38" s="296">
        <v>10</v>
      </c>
      <c r="N38" s="382" t="s">
        <v>345</v>
      </c>
      <c r="O38" s="383"/>
      <c r="P38" s="942">
        <v>209</v>
      </c>
      <c r="Q38" s="296">
        <v>25</v>
      </c>
      <c r="R38" s="296">
        <v>130</v>
      </c>
      <c r="S38" s="296">
        <v>5</v>
      </c>
      <c r="T38" s="384">
        <v>5</v>
      </c>
      <c r="U38" s="296">
        <v>31</v>
      </c>
      <c r="V38" s="296">
        <v>3</v>
      </c>
      <c r="W38" s="296">
        <v>2</v>
      </c>
      <c r="X38" s="384">
        <v>16</v>
      </c>
      <c r="Y38" s="296">
        <v>1</v>
      </c>
      <c r="Z38" s="296">
        <v>9</v>
      </c>
      <c r="AA38" s="382" t="s">
        <v>345</v>
      </c>
      <c r="AB38" s="383"/>
      <c r="AC38" s="407">
        <v>33</v>
      </c>
      <c r="AD38" s="296">
        <v>2</v>
      </c>
      <c r="AE38" s="296">
        <v>29</v>
      </c>
      <c r="AF38" s="296">
        <v>2</v>
      </c>
      <c r="AG38" s="384">
        <v>1</v>
      </c>
      <c r="AH38" s="296" t="s">
        <v>679</v>
      </c>
      <c r="AI38" s="296" t="s">
        <v>679</v>
      </c>
      <c r="AJ38" s="296" t="s">
        <v>679</v>
      </c>
      <c r="AK38" s="384" t="s">
        <v>679</v>
      </c>
      <c r="AL38" s="296" t="s">
        <v>679</v>
      </c>
      <c r="AM38" s="296">
        <v>1</v>
      </c>
    </row>
    <row r="39" spans="1:39" ht="12" customHeight="1">
      <c r="A39" s="382" t="s">
        <v>346</v>
      </c>
      <c r="B39" s="383"/>
      <c r="C39" s="942">
        <v>537</v>
      </c>
      <c r="D39" s="296">
        <v>33</v>
      </c>
      <c r="E39" s="296">
        <v>345</v>
      </c>
      <c r="F39" s="296">
        <v>30</v>
      </c>
      <c r="G39" s="384">
        <v>7</v>
      </c>
      <c r="H39" s="296">
        <v>94</v>
      </c>
      <c r="I39" s="296">
        <v>3</v>
      </c>
      <c r="J39" s="296">
        <v>10</v>
      </c>
      <c r="K39" s="384">
        <v>51</v>
      </c>
      <c r="L39" s="296">
        <v>9</v>
      </c>
      <c r="M39" s="296">
        <v>14</v>
      </c>
      <c r="N39" s="382" t="s">
        <v>346</v>
      </c>
      <c r="O39" s="383"/>
      <c r="P39" s="942">
        <v>480</v>
      </c>
      <c r="Q39" s="296">
        <v>31</v>
      </c>
      <c r="R39" s="296">
        <v>298</v>
      </c>
      <c r="S39" s="296">
        <v>20</v>
      </c>
      <c r="T39" s="384">
        <v>5</v>
      </c>
      <c r="U39" s="296">
        <v>94</v>
      </c>
      <c r="V39" s="296">
        <v>3</v>
      </c>
      <c r="W39" s="296">
        <v>10</v>
      </c>
      <c r="X39" s="384">
        <v>46</v>
      </c>
      <c r="Y39" s="296">
        <v>9</v>
      </c>
      <c r="Z39" s="296">
        <v>11</v>
      </c>
      <c r="AA39" s="382" t="s">
        <v>346</v>
      </c>
      <c r="AB39" s="383"/>
      <c r="AC39" s="407">
        <v>57</v>
      </c>
      <c r="AD39" s="296">
        <v>2</v>
      </c>
      <c r="AE39" s="296">
        <v>47</v>
      </c>
      <c r="AF39" s="296">
        <v>10</v>
      </c>
      <c r="AG39" s="384">
        <v>2</v>
      </c>
      <c r="AH39" s="296" t="s">
        <v>679</v>
      </c>
      <c r="AI39" s="296" t="s">
        <v>679</v>
      </c>
      <c r="AJ39" s="296" t="s">
        <v>679</v>
      </c>
      <c r="AK39" s="384">
        <v>5</v>
      </c>
      <c r="AL39" s="296" t="s">
        <v>679</v>
      </c>
      <c r="AM39" s="296">
        <v>3</v>
      </c>
    </row>
    <row r="40" spans="1:39" ht="12" customHeight="1">
      <c r="A40" s="382" t="s">
        <v>347</v>
      </c>
      <c r="B40" s="383"/>
      <c r="C40" s="942">
        <v>532</v>
      </c>
      <c r="D40" s="296">
        <v>50</v>
      </c>
      <c r="E40" s="296">
        <v>317</v>
      </c>
      <c r="F40" s="296">
        <v>23</v>
      </c>
      <c r="G40" s="384">
        <v>8</v>
      </c>
      <c r="H40" s="296">
        <v>88</v>
      </c>
      <c r="I40" s="296">
        <v>3</v>
      </c>
      <c r="J40" s="296">
        <v>6</v>
      </c>
      <c r="K40" s="384">
        <v>67</v>
      </c>
      <c r="L40" s="296">
        <v>17</v>
      </c>
      <c r="M40" s="296">
        <v>16</v>
      </c>
      <c r="N40" s="382" t="s">
        <v>347</v>
      </c>
      <c r="O40" s="383"/>
      <c r="P40" s="942">
        <v>472</v>
      </c>
      <c r="Q40" s="296">
        <v>40</v>
      </c>
      <c r="R40" s="296">
        <v>276</v>
      </c>
      <c r="S40" s="296">
        <v>20</v>
      </c>
      <c r="T40" s="384">
        <v>6</v>
      </c>
      <c r="U40" s="296">
        <v>86</v>
      </c>
      <c r="V40" s="296">
        <v>3</v>
      </c>
      <c r="W40" s="296">
        <v>5</v>
      </c>
      <c r="X40" s="384">
        <v>60</v>
      </c>
      <c r="Y40" s="296">
        <v>17</v>
      </c>
      <c r="Z40" s="296">
        <v>12</v>
      </c>
      <c r="AA40" s="382" t="s">
        <v>347</v>
      </c>
      <c r="AB40" s="383"/>
      <c r="AC40" s="407">
        <v>60</v>
      </c>
      <c r="AD40" s="296">
        <v>10</v>
      </c>
      <c r="AE40" s="296">
        <v>41</v>
      </c>
      <c r="AF40" s="296">
        <v>3</v>
      </c>
      <c r="AG40" s="384">
        <v>2</v>
      </c>
      <c r="AH40" s="296">
        <v>2</v>
      </c>
      <c r="AI40" s="296" t="s">
        <v>679</v>
      </c>
      <c r="AJ40" s="296">
        <v>1</v>
      </c>
      <c r="AK40" s="384">
        <v>7</v>
      </c>
      <c r="AL40" s="296" t="s">
        <v>679</v>
      </c>
      <c r="AM40" s="296">
        <v>4</v>
      </c>
    </row>
    <row r="41" spans="1:39" ht="12" customHeight="1">
      <c r="A41" s="392" t="s">
        <v>348</v>
      </c>
      <c r="B41" s="393"/>
      <c r="C41" s="943">
        <v>199</v>
      </c>
      <c r="D41" s="292">
        <v>11</v>
      </c>
      <c r="E41" s="292">
        <v>109</v>
      </c>
      <c r="F41" s="292">
        <v>11</v>
      </c>
      <c r="G41" s="408">
        <v>6</v>
      </c>
      <c r="H41" s="292">
        <v>31</v>
      </c>
      <c r="I41" s="292" t="s">
        <v>679</v>
      </c>
      <c r="J41" s="292">
        <v>17</v>
      </c>
      <c r="K41" s="408">
        <v>42</v>
      </c>
      <c r="L41" s="292">
        <v>2</v>
      </c>
      <c r="M41" s="292">
        <v>1</v>
      </c>
      <c r="N41" s="392" t="s">
        <v>348</v>
      </c>
      <c r="O41" s="393"/>
      <c r="P41" s="943">
        <v>192</v>
      </c>
      <c r="Q41" s="292">
        <v>10</v>
      </c>
      <c r="R41" s="292">
        <v>104</v>
      </c>
      <c r="S41" s="292">
        <v>10</v>
      </c>
      <c r="T41" s="408">
        <v>6</v>
      </c>
      <c r="U41" s="292">
        <v>30</v>
      </c>
      <c r="V41" s="292" t="s">
        <v>679</v>
      </c>
      <c r="W41" s="292">
        <v>17</v>
      </c>
      <c r="X41" s="408">
        <v>40</v>
      </c>
      <c r="Y41" s="292">
        <v>2</v>
      </c>
      <c r="Z41" s="292">
        <v>1</v>
      </c>
      <c r="AA41" s="392" t="s">
        <v>348</v>
      </c>
      <c r="AB41" s="393"/>
      <c r="AC41" s="409">
        <v>7</v>
      </c>
      <c r="AD41" s="292">
        <v>1</v>
      </c>
      <c r="AE41" s="292">
        <v>5</v>
      </c>
      <c r="AF41" s="292">
        <v>1</v>
      </c>
      <c r="AG41" s="408" t="s">
        <v>679</v>
      </c>
      <c r="AH41" s="292">
        <v>1</v>
      </c>
      <c r="AI41" s="292" t="s">
        <v>679</v>
      </c>
      <c r="AJ41" s="292" t="s">
        <v>679</v>
      </c>
      <c r="AK41" s="408">
        <v>2</v>
      </c>
      <c r="AL41" s="292" t="s">
        <v>679</v>
      </c>
      <c r="AM41" s="292" t="s">
        <v>679</v>
      </c>
    </row>
    <row r="42" spans="1:39" ht="12" customHeight="1">
      <c r="A42" s="382" t="s">
        <v>349</v>
      </c>
      <c r="B42" s="383"/>
      <c r="C42" s="942">
        <v>1608</v>
      </c>
      <c r="D42" s="296">
        <v>125</v>
      </c>
      <c r="E42" s="296">
        <v>925</v>
      </c>
      <c r="F42" s="296">
        <v>85</v>
      </c>
      <c r="G42" s="384">
        <v>21</v>
      </c>
      <c r="H42" s="296">
        <v>217</v>
      </c>
      <c r="I42" s="296" t="s">
        <v>679</v>
      </c>
      <c r="J42" s="296">
        <v>40</v>
      </c>
      <c r="K42" s="384">
        <v>320</v>
      </c>
      <c r="L42" s="296">
        <v>7</v>
      </c>
      <c r="M42" s="296">
        <v>56</v>
      </c>
      <c r="N42" s="382" t="s">
        <v>349</v>
      </c>
      <c r="O42" s="383"/>
      <c r="P42" s="942">
        <v>1417</v>
      </c>
      <c r="Q42" s="296">
        <v>96</v>
      </c>
      <c r="R42" s="296">
        <v>793</v>
      </c>
      <c r="S42" s="296">
        <v>71</v>
      </c>
      <c r="T42" s="384">
        <v>15</v>
      </c>
      <c r="U42" s="296">
        <v>215</v>
      </c>
      <c r="V42" s="296" t="s">
        <v>679</v>
      </c>
      <c r="W42" s="296">
        <v>38</v>
      </c>
      <c r="X42" s="384">
        <v>305</v>
      </c>
      <c r="Y42" s="296">
        <v>7</v>
      </c>
      <c r="Z42" s="296">
        <v>36</v>
      </c>
      <c r="AA42" s="382" t="s">
        <v>349</v>
      </c>
      <c r="AB42" s="383"/>
      <c r="AC42" s="407">
        <v>191</v>
      </c>
      <c r="AD42" s="296">
        <v>29</v>
      </c>
      <c r="AE42" s="296">
        <v>132</v>
      </c>
      <c r="AF42" s="296">
        <v>14</v>
      </c>
      <c r="AG42" s="384">
        <v>6</v>
      </c>
      <c r="AH42" s="296">
        <v>2</v>
      </c>
      <c r="AI42" s="296" t="s">
        <v>679</v>
      </c>
      <c r="AJ42" s="296">
        <v>2</v>
      </c>
      <c r="AK42" s="384">
        <v>15</v>
      </c>
      <c r="AL42" s="296" t="s">
        <v>679</v>
      </c>
      <c r="AM42" s="296">
        <v>20</v>
      </c>
    </row>
    <row r="43" spans="1:39" ht="12" customHeight="1">
      <c r="A43" s="382" t="s">
        <v>350</v>
      </c>
      <c r="B43" s="383"/>
      <c r="C43" s="942">
        <v>226</v>
      </c>
      <c r="D43" s="296">
        <v>30</v>
      </c>
      <c r="E43" s="296">
        <v>124</v>
      </c>
      <c r="F43" s="296">
        <v>12</v>
      </c>
      <c r="G43" s="384">
        <v>2</v>
      </c>
      <c r="H43" s="296">
        <v>35</v>
      </c>
      <c r="I43" s="296" t="s">
        <v>679</v>
      </c>
      <c r="J43" s="296">
        <v>10</v>
      </c>
      <c r="K43" s="384">
        <v>35</v>
      </c>
      <c r="L43" s="296">
        <v>1</v>
      </c>
      <c r="M43" s="296">
        <v>2</v>
      </c>
      <c r="N43" s="382" t="s">
        <v>350</v>
      </c>
      <c r="O43" s="383"/>
      <c r="P43" s="942">
        <v>204</v>
      </c>
      <c r="Q43" s="296">
        <v>27</v>
      </c>
      <c r="R43" s="296">
        <v>105</v>
      </c>
      <c r="S43" s="296">
        <v>12</v>
      </c>
      <c r="T43" s="384">
        <v>1</v>
      </c>
      <c r="U43" s="296">
        <v>34</v>
      </c>
      <c r="V43" s="296" t="s">
        <v>679</v>
      </c>
      <c r="W43" s="296">
        <v>9</v>
      </c>
      <c r="X43" s="384">
        <v>34</v>
      </c>
      <c r="Y43" s="296">
        <v>1</v>
      </c>
      <c r="Z43" s="296">
        <v>2</v>
      </c>
      <c r="AA43" s="382" t="s">
        <v>350</v>
      </c>
      <c r="AB43" s="383"/>
      <c r="AC43" s="407">
        <v>22</v>
      </c>
      <c r="AD43" s="296">
        <v>3</v>
      </c>
      <c r="AE43" s="296">
        <v>19</v>
      </c>
      <c r="AF43" s="296" t="s">
        <v>679</v>
      </c>
      <c r="AG43" s="384">
        <v>1</v>
      </c>
      <c r="AH43" s="296">
        <v>1</v>
      </c>
      <c r="AI43" s="296" t="s">
        <v>679</v>
      </c>
      <c r="AJ43" s="296">
        <v>1</v>
      </c>
      <c r="AK43" s="384">
        <v>1</v>
      </c>
      <c r="AL43" s="296" t="s">
        <v>679</v>
      </c>
      <c r="AM43" s="296" t="s">
        <v>679</v>
      </c>
    </row>
    <row r="44" spans="1:39" ht="12" customHeight="1">
      <c r="A44" s="382" t="s">
        <v>351</v>
      </c>
      <c r="B44" s="383"/>
      <c r="C44" s="942">
        <v>254</v>
      </c>
      <c r="D44" s="296">
        <v>23</v>
      </c>
      <c r="E44" s="296">
        <v>129</v>
      </c>
      <c r="F44" s="296">
        <v>11</v>
      </c>
      <c r="G44" s="384">
        <v>10</v>
      </c>
      <c r="H44" s="296">
        <v>37</v>
      </c>
      <c r="I44" s="296" t="s">
        <v>679</v>
      </c>
      <c r="J44" s="296">
        <v>10</v>
      </c>
      <c r="K44" s="384">
        <v>43</v>
      </c>
      <c r="L44" s="296">
        <v>2</v>
      </c>
      <c r="M44" s="296">
        <v>13</v>
      </c>
      <c r="N44" s="382" t="s">
        <v>351</v>
      </c>
      <c r="O44" s="383"/>
      <c r="P44" s="942">
        <v>223</v>
      </c>
      <c r="Q44" s="296">
        <v>16</v>
      </c>
      <c r="R44" s="296">
        <v>111</v>
      </c>
      <c r="S44" s="296">
        <v>11</v>
      </c>
      <c r="T44" s="384">
        <v>7</v>
      </c>
      <c r="U44" s="296">
        <v>37</v>
      </c>
      <c r="V44" s="296" t="s">
        <v>679</v>
      </c>
      <c r="W44" s="296">
        <v>10</v>
      </c>
      <c r="X44" s="384">
        <v>39</v>
      </c>
      <c r="Y44" s="296">
        <v>2</v>
      </c>
      <c r="Z44" s="296">
        <v>11</v>
      </c>
      <c r="AA44" s="382" t="s">
        <v>351</v>
      </c>
      <c r="AB44" s="383"/>
      <c r="AC44" s="407">
        <v>31</v>
      </c>
      <c r="AD44" s="296">
        <v>7</v>
      </c>
      <c r="AE44" s="296">
        <v>18</v>
      </c>
      <c r="AF44" s="296" t="s">
        <v>679</v>
      </c>
      <c r="AG44" s="384">
        <v>3</v>
      </c>
      <c r="AH44" s="296" t="s">
        <v>679</v>
      </c>
      <c r="AI44" s="296" t="s">
        <v>679</v>
      </c>
      <c r="AJ44" s="296" t="s">
        <v>679</v>
      </c>
      <c r="AK44" s="384">
        <v>4</v>
      </c>
      <c r="AL44" s="296" t="s">
        <v>679</v>
      </c>
      <c r="AM44" s="296">
        <v>2</v>
      </c>
    </row>
    <row r="45" spans="1:39" ht="12" customHeight="1">
      <c r="A45" s="382" t="s">
        <v>352</v>
      </c>
      <c r="B45" s="383"/>
      <c r="C45" s="942">
        <v>359</v>
      </c>
      <c r="D45" s="296">
        <v>28</v>
      </c>
      <c r="E45" s="296">
        <v>218</v>
      </c>
      <c r="F45" s="296">
        <v>18</v>
      </c>
      <c r="G45" s="384">
        <v>6</v>
      </c>
      <c r="H45" s="296">
        <v>43</v>
      </c>
      <c r="I45" s="296">
        <v>1</v>
      </c>
      <c r="J45" s="296">
        <v>12</v>
      </c>
      <c r="K45" s="384">
        <v>62</v>
      </c>
      <c r="L45" s="296">
        <v>5</v>
      </c>
      <c r="M45" s="296">
        <v>8</v>
      </c>
      <c r="N45" s="382" t="s">
        <v>352</v>
      </c>
      <c r="O45" s="383"/>
      <c r="P45" s="942">
        <v>321</v>
      </c>
      <c r="Q45" s="296">
        <v>24</v>
      </c>
      <c r="R45" s="296">
        <v>186</v>
      </c>
      <c r="S45" s="296">
        <v>15</v>
      </c>
      <c r="T45" s="384">
        <v>6</v>
      </c>
      <c r="U45" s="296">
        <v>43</v>
      </c>
      <c r="V45" s="296">
        <v>1</v>
      </c>
      <c r="W45" s="296">
        <v>12</v>
      </c>
      <c r="X45" s="384">
        <v>58</v>
      </c>
      <c r="Y45" s="296">
        <v>5</v>
      </c>
      <c r="Z45" s="296">
        <v>6</v>
      </c>
      <c r="AA45" s="382" t="s">
        <v>352</v>
      </c>
      <c r="AB45" s="383"/>
      <c r="AC45" s="407">
        <v>38</v>
      </c>
      <c r="AD45" s="296">
        <v>4</v>
      </c>
      <c r="AE45" s="296">
        <v>32</v>
      </c>
      <c r="AF45" s="296">
        <v>3</v>
      </c>
      <c r="AG45" s="384" t="s">
        <v>679</v>
      </c>
      <c r="AH45" s="296" t="s">
        <v>679</v>
      </c>
      <c r="AI45" s="296" t="s">
        <v>679</v>
      </c>
      <c r="AJ45" s="296" t="s">
        <v>679</v>
      </c>
      <c r="AK45" s="384">
        <v>4</v>
      </c>
      <c r="AL45" s="296" t="s">
        <v>679</v>
      </c>
      <c r="AM45" s="296">
        <v>2</v>
      </c>
    </row>
    <row r="46" spans="1:39" ht="12" customHeight="1">
      <c r="A46" s="382" t="s">
        <v>353</v>
      </c>
      <c r="B46" s="383"/>
      <c r="C46" s="942">
        <v>364</v>
      </c>
      <c r="D46" s="296">
        <v>39</v>
      </c>
      <c r="E46" s="296">
        <v>234</v>
      </c>
      <c r="F46" s="296">
        <v>13</v>
      </c>
      <c r="G46" s="384">
        <v>4</v>
      </c>
      <c r="H46" s="296">
        <v>48</v>
      </c>
      <c r="I46" s="296">
        <v>1</v>
      </c>
      <c r="J46" s="296">
        <v>8</v>
      </c>
      <c r="K46" s="384">
        <v>46</v>
      </c>
      <c r="L46" s="296">
        <v>3</v>
      </c>
      <c r="M46" s="296">
        <v>4</v>
      </c>
      <c r="N46" s="382" t="s">
        <v>353</v>
      </c>
      <c r="O46" s="383"/>
      <c r="P46" s="942">
        <v>339</v>
      </c>
      <c r="Q46" s="296">
        <v>36</v>
      </c>
      <c r="R46" s="296">
        <v>214</v>
      </c>
      <c r="S46" s="296">
        <v>10</v>
      </c>
      <c r="T46" s="384">
        <v>4</v>
      </c>
      <c r="U46" s="296">
        <v>47</v>
      </c>
      <c r="V46" s="296">
        <v>1</v>
      </c>
      <c r="W46" s="296">
        <v>8</v>
      </c>
      <c r="X46" s="384">
        <v>44</v>
      </c>
      <c r="Y46" s="296">
        <v>3</v>
      </c>
      <c r="Z46" s="296">
        <v>4</v>
      </c>
      <c r="AA46" s="382" t="s">
        <v>353</v>
      </c>
      <c r="AB46" s="383"/>
      <c r="AC46" s="407">
        <v>25</v>
      </c>
      <c r="AD46" s="296">
        <v>3</v>
      </c>
      <c r="AE46" s="296">
        <v>20</v>
      </c>
      <c r="AF46" s="296">
        <v>3</v>
      </c>
      <c r="AG46" s="384" t="s">
        <v>679</v>
      </c>
      <c r="AH46" s="296">
        <v>1</v>
      </c>
      <c r="AI46" s="296" t="s">
        <v>679</v>
      </c>
      <c r="AJ46" s="296" t="s">
        <v>679</v>
      </c>
      <c r="AK46" s="384">
        <v>2</v>
      </c>
      <c r="AL46" s="296" t="s">
        <v>679</v>
      </c>
      <c r="AM46" s="296" t="s">
        <v>679</v>
      </c>
    </row>
    <row r="47" spans="1:39" ht="12" customHeight="1">
      <c r="A47" s="386" t="s">
        <v>354</v>
      </c>
      <c r="B47" s="387"/>
      <c r="C47" s="941">
        <v>446</v>
      </c>
      <c r="D47" s="304">
        <v>35</v>
      </c>
      <c r="E47" s="304">
        <v>263</v>
      </c>
      <c r="F47" s="304">
        <v>34</v>
      </c>
      <c r="G47" s="405">
        <v>5</v>
      </c>
      <c r="H47" s="304">
        <v>55</v>
      </c>
      <c r="I47" s="304">
        <v>4</v>
      </c>
      <c r="J47" s="304">
        <v>19</v>
      </c>
      <c r="K47" s="405">
        <v>65</v>
      </c>
      <c r="L47" s="304">
        <v>6</v>
      </c>
      <c r="M47" s="304">
        <v>23</v>
      </c>
      <c r="N47" s="386" t="s">
        <v>354</v>
      </c>
      <c r="O47" s="387"/>
      <c r="P47" s="941">
        <v>394</v>
      </c>
      <c r="Q47" s="304">
        <v>29</v>
      </c>
      <c r="R47" s="304">
        <v>228</v>
      </c>
      <c r="S47" s="304">
        <v>27</v>
      </c>
      <c r="T47" s="405">
        <v>3</v>
      </c>
      <c r="U47" s="304">
        <v>54</v>
      </c>
      <c r="V47" s="304">
        <v>4</v>
      </c>
      <c r="W47" s="304">
        <v>19</v>
      </c>
      <c r="X47" s="405">
        <v>53</v>
      </c>
      <c r="Y47" s="304">
        <v>6</v>
      </c>
      <c r="Z47" s="304">
        <v>19</v>
      </c>
      <c r="AA47" s="386" t="s">
        <v>354</v>
      </c>
      <c r="AB47" s="387"/>
      <c r="AC47" s="406">
        <v>52</v>
      </c>
      <c r="AD47" s="304">
        <v>6</v>
      </c>
      <c r="AE47" s="304">
        <v>35</v>
      </c>
      <c r="AF47" s="304">
        <v>7</v>
      </c>
      <c r="AG47" s="405">
        <v>2</v>
      </c>
      <c r="AH47" s="304">
        <v>1</v>
      </c>
      <c r="AI47" s="304" t="s">
        <v>679</v>
      </c>
      <c r="AJ47" s="304" t="s">
        <v>679</v>
      </c>
      <c r="AK47" s="405">
        <v>12</v>
      </c>
      <c r="AL47" s="304" t="s">
        <v>679</v>
      </c>
      <c r="AM47" s="304">
        <v>4</v>
      </c>
    </row>
    <row r="48" spans="1:39" ht="12" customHeight="1">
      <c r="A48" s="382" t="s">
        <v>355</v>
      </c>
      <c r="B48" s="383"/>
      <c r="C48" s="942">
        <v>299</v>
      </c>
      <c r="D48" s="296">
        <v>25</v>
      </c>
      <c r="E48" s="296">
        <v>198</v>
      </c>
      <c r="F48" s="296">
        <v>19</v>
      </c>
      <c r="G48" s="384">
        <v>6</v>
      </c>
      <c r="H48" s="296">
        <v>38</v>
      </c>
      <c r="I48" s="296">
        <v>3</v>
      </c>
      <c r="J48" s="296">
        <v>5</v>
      </c>
      <c r="K48" s="384">
        <v>27</v>
      </c>
      <c r="L48" s="296">
        <v>5</v>
      </c>
      <c r="M48" s="296">
        <v>10</v>
      </c>
      <c r="N48" s="382" t="s">
        <v>355</v>
      </c>
      <c r="O48" s="383"/>
      <c r="P48" s="942">
        <v>274</v>
      </c>
      <c r="Q48" s="296">
        <v>25</v>
      </c>
      <c r="R48" s="296">
        <v>176</v>
      </c>
      <c r="S48" s="296">
        <v>16</v>
      </c>
      <c r="T48" s="384">
        <v>6</v>
      </c>
      <c r="U48" s="296">
        <v>38</v>
      </c>
      <c r="V48" s="296">
        <v>3</v>
      </c>
      <c r="W48" s="296">
        <v>5</v>
      </c>
      <c r="X48" s="384">
        <v>26</v>
      </c>
      <c r="Y48" s="296">
        <v>5</v>
      </c>
      <c r="Z48" s="296">
        <v>7</v>
      </c>
      <c r="AA48" s="382" t="s">
        <v>355</v>
      </c>
      <c r="AB48" s="383"/>
      <c r="AC48" s="407">
        <v>25</v>
      </c>
      <c r="AD48" s="296" t="s">
        <v>679</v>
      </c>
      <c r="AE48" s="296">
        <v>22</v>
      </c>
      <c r="AF48" s="296">
        <v>3</v>
      </c>
      <c r="AG48" s="384" t="s">
        <v>679</v>
      </c>
      <c r="AH48" s="296" t="s">
        <v>679</v>
      </c>
      <c r="AI48" s="296" t="s">
        <v>679</v>
      </c>
      <c r="AJ48" s="296" t="s">
        <v>679</v>
      </c>
      <c r="AK48" s="384">
        <v>1</v>
      </c>
      <c r="AL48" s="296" t="s">
        <v>679</v>
      </c>
      <c r="AM48" s="296">
        <v>3</v>
      </c>
    </row>
    <row r="49" spans="1:39" ht="12" customHeight="1">
      <c r="A49" s="382" t="s">
        <v>356</v>
      </c>
      <c r="B49" s="383"/>
      <c r="C49" s="942">
        <v>1662</v>
      </c>
      <c r="D49" s="296">
        <v>112</v>
      </c>
      <c r="E49" s="296">
        <v>841</v>
      </c>
      <c r="F49" s="296">
        <v>96</v>
      </c>
      <c r="G49" s="384">
        <v>26</v>
      </c>
      <c r="H49" s="296">
        <v>262</v>
      </c>
      <c r="I49" s="296">
        <v>4</v>
      </c>
      <c r="J49" s="296">
        <v>80</v>
      </c>
      <c r="K49" s="384">
        <v>479</v>
      </c>
      <c r="L49" s="296">
        <v>17</v>
      </c>
      <c r="M49" s="296">
        <v>51</v>
      </c>
      <c r="N49" s="382" t="s">
        <v>356</v>
      </c>
      <c r="O49" s="383"/>
      <c r="P49" s="942">
        <v>1490</v>
      </c>
      <c r="Q49" s="296">
        <v>84</v>
      </c>
      <c r="R49" s="296">
        <v>725</v>
      </c>
      <c r="S49" s="296">
        <v>88</v>
      </c>
      <c r="T49" s="384">
        <v>20</v>
      </c>
      <c r="U49" s="296">
        <v>261</v>
      </c>
      <c r="V49" s="296">
        <v>4</v>
      </c>
      <c r="W49" s="296">
        <v>79</v>
      </c>
      <c r="X49" s="384">
        <v>449</v>
      </c>
      <c r="Y49" s="296">
        <v>14</v>
      </c>
      <c r="Z49" s="296">
        <v>38</v>
      </c>
      <c r="AA49" s="382" t="s">
        <v>356</v>
      </c>
      <c r="AB49" s="383"/>
      <c r="AC49" s="407">
        <v>172</v>
      </c>
      <c r="AD49" s="296">
        <v>28</v>
      </c>
      <c r="AE49" s="296">
        <v>116</v>
      </c>
      <c r="AF49" s="296">
        <v>8</v>
      </c>
      <c r="AG49" s="384">
        <v>6</v>
      </c>
      <c r="AH49" s="296">
        <v>1</v>
      </c>
      <c r="AI49" s="296" t="s">
        <v>679</v>
      </c>
      <c r="AJ49" s="296">
        <v>1</v>
      </c>
      <c r="AK49" s="384">
        <v>30</v>
      </c>
      <c r="AL49" s="296">
        <v>3</v>
      </c>
      <c r="AM49" s="296">
        <v>13</v>
      </c>
    </row>
    <row r="50" spans="1:39" ht="12" customHeight="1">
      <c r="A50" s="382" t="s">
        <v>357</v>
      </c>
      <c r="B50" s="383"/>
      <c r="C50" s="942">
        <v>1042</v>
      </c>
      <c r="D50" s="296">
        <v>77</v>
      </c>
      <c r="E50" s="296">
        <v>601</v>
      </c>
      <c r="F50" s="296">
        <v>63</v>
      </c>
      <c r="G50" s="384">
        <v>14</v>
      </c>
      <c r="H50" s="296">
        <v>161</v>
      </c>
      <c r="I50" s="296">
        <v>3</v>
      </c>
      <c r="J50" s="296">
        <v>38</v>
      </c>
      <c r="K50" s="384">
        <v>182</v>
      </c>
      <c r="L50" s="296">
        <v>13</v>
      </c>
      <c r="M50" s="296">
        <v>18</v>
      </c>
      <c r="N50" s="382" t="s">
        <v>357</v>
      </c>
      <c r="O50" s="383"/>
      <c r="P50" s="942">
        <v>934</v>
      </c>
      <c r="Q50" s="296">
        <v>64</v>
      </c>
      <c r="R50" s="296">
        <v>520</v>
      </c>
      <c r="S50" s="296">
        <v>52</v>
      </c>
      <c r="T50" s="384">
        <v>9</v>
      </c>
      <c r="U50" s="296">
        <v>159</v>
      </c>
      <c r="V50" s="296">
        <v>3</v>
      </c>
      <c r="W50" s="296">
        <v>36</v>
      </c>
      <c r="X50" s="384">
        <v>168</v>
      </c>
      <c r="Y50" s="296">
        <v>13</v>
      </c>
      <c r="Z50" s="296">
        <v>14</v>
      </c>
      <c r="AA50" s="382" t="s">
        <v>357</v>
      </c>
      <c r="AB50" s="383"/>
      <c r="AC50" s="407">
        <v>108</v>
      </c>
      <c r="AD50" s="296">
        <v>13</v>
      </c>
      <c r="AE50" s="296">
        <v>81</v>
      </c>
      <c r="AF50" s="296">
        <v>11</v>
      </c>
      <c r="AG50" s="384">
        <v>5</v>
      </c>
      <c r="AH50" s="296">
        <v>2</v>
      </c>
      <c r="AI50" s="296" t="s">
        <v>679</v>
      </c>
      <c r="AJ50" s="296">
        <v>2</v>
      </c>
      <c r="AK50" s="384">
        <v>14</v>
      </c>
      <c r="AL50" s="296" t="s">
        <v>679</v>
      </c>
      <c r="AM50" s="296">
        <v>4</v>
      </c>
    </row>
    <row r="51" spans="1:39" ht="12" customHeight="1">
      <c r="A51" s="392" t="s">
        <v>358</v>
      </c>
      <c r="B51" s="393"/>
      <c r="C51" s="943">
        <v>877</v>
      </c>
      <c r="D51" s="292">
        <v>61</v>
      </c>
      <c r="E51" s="292">
        <v>474</v>
      </c>
      <c r="F51" s="292">
        <v>50</v>
      </c>
      <c r="G51" s="408">
        <v>13</v>
      </c>
      <c r="H51" s="292">
        <v>130</v>
      </c>
      <c r="I51" s="292">
        <v>1</v>
      </c>
      <c r="J51" s="292">
        <v>30</v>
      </c>
      <c r="K51" s="408">
        <v>191</v>
      </c>
      <c r="L51" s="292">
        <v>7</v>
      </c>
      <c r="M51" s="292">
        <v>53</v>
      </c>
      <c r="N51" s="392" t="s">
        <v>358</v>
      </c>
      <c r="O51" s="393"/>
      <c r="P51" s="943">
        <v>760</v>
      </c>
      <c r="Q51" s="292">
        <v>45</v>
      </c>
      <c r="R51" s="292">
        <v>406</v>
      </c>
      <c r="S51" s="292">
        <v>42</v>
      </c>
      <c r="T51" s="408">
        <v>10</v>
      </c>
      <c r="U51" s="292">
        <v>130</v>
      </c>
      <c r="V51" s="292">
        <v>1</v>
      </c>
      <c r="W51" s="292">
        <v>30</v>
      </c>
      <c r="X51" s="408">
        <v>179</v>
      </c>
      <c r="Y51" s="292">
        <v>7</v>
      </c>
      <c r="Z51" s="292">
        <v>23</v>
      </c>
      <c r="AA51" s="392" t="s">
        <v>358</v>
      </c>
      <c r="AB51" s="393"/>
      <c r="AC51" s="409">
        <v>117</v>
      </c>
      <c r="AD51" s="292">
        <v>16</v>
      </c>
      <c r="AE51" s="292">
        <v>68</v>
      </c>
      <c r="AF51" s="292">
        <v>8</v>
      </c>
      <c r="AG51" s="408">
        <v>3</v>
      </c>
      <c r="AH51" s="292" t="s">
        <v>679</v>
      </c>
      <c r="AI51" s="292" t="s">
        <v>679</v>
      </c>
      <c r="AJ51" s="292" t="s">
        <v>679</v>
      </c>
      <c r="AK51" s="408">
        <v>12</v>
      </c>
      <c r="AL51" s="292" t="s">
        <v>679</v>
      </c>
      <c r="AM51" s="292">
        <v>30</v>
      </c>
    </row>
    <row r="52" spans="1:39" ht="12" customHeight="1">
      <c r="A52" s="382" t="s">
        <v>359</v>
      </c>
      <c r="B52" s="383"/>
      <c r="C52" s="942">
        <v>1276</v>
      </c>
      <c r="D52" s="296">
        <v>82</v>
      </c>
      <c r="E52" s="296">
        <v>726</v>
      </c>
      <c r="F52" s="296">
        <v>187</v>
      </c>
      <c r="G52" s="384">
        <v>16</v>
      </c>
      <c r="H52" s="296">
        <v>184</v>
      </c>
      <c r="I52" s="296">
        <v>6</v>
      </c>
      <c r="J52" s="296">
        <v>39</v>
      </c>
      <c r="K52" s="384">
        <v>293</v>
      </c>
      <c r="L52" s="296">
        <v>14</v>
      </c>
      <c r="M52" s="296">
        <v>82</v>
      </c>
      <c r="N52" s="382" t="s">
        <v>359</v>
      </c>
      <c r="O52" s="383"/>
      <c r="P52" s="942">
        <v>1129</v>
      </c>
      <c r="Q52" s="296">
        <v>60</v>
      </c>
      <c r="R52" s="296">
        <v>623</v>
      </c>
      <c r="S52" s="296">
        <v>171</v>
      </c>
      <c r="T52" s="384">
        <v>11</v>
      </c>
      <c r="U52" s="296">
        <v>184</v>
      </c>
      <c r="V52" s="296">
        <v>6</v>
      </c>
      <c r="W52" s="296">
        <v>38</v>
      </c>
      <c r="X52" s="384">
        <v>256</v>
      </c>
      <c r="Y52" s="296">
        <v>13</v>
      </c>
      <c r="Z52" s="296">
        <v>73</v>
      </c>
      <c r="AA52" s="382" t="s">
        <v>359</v>
      </c>
      <c r="AB52" s="383"/>
      <c r="AC52" s="407">
        <v>147</v>
      </c>
      <c r="AD52" s="296">
        <v>22</v>
      </c>
      <c r="AE52" s="296">
        <v>103</v>
      </c>
      <c r="AF52" s="296">
        <v>16</v>
      </c>
      <c r="AG52" s="384">
        <v>5</v>
      </c>
      <c r="AH52" s="296" t="s">
        <v>679</v>
      </c>
      <c r="AI52" s="296" t="s">
        <v>679</v>
      </c>
      <c r="AJ52" s="296">
        <v>1</v>
      </c>
      <c r="AK52" s="384">
        <v>37</v>
      </c>
      <c r="AL52" s="296">
        <v>1</v>
      </c>
      <c r="AM52" s="296">
        <v>9</v>
      </c>
    </row>
    <row r="53" spans="1:39" ht="12" customHeight="1">
      <c r="A53" s="382" t="s">
        <v>360</v>
      </c>
      <c r="B53" s="383"/>
      <c r="C53" s="942">
        <v>836</v>
      </c>
      <c r="D53" s="296">
        <v>64</v>
      </c>
      <c r="E53" s="296">
        <v>486</v>
      </c>
      <c r="F53" s="296">
        <v>73</v>
      </c>
      <c r="G53" s="384">
        <v>20</v>
      </c>
      <c r="H53" s="296">
        <v>121</v>
      </c>
      <c r="I53" s="296">
        <v>8</v>
      </c>
      <c r="J53" s="296">
        <v>17</v>
      </c>
      <c r="K53" s="384">
        <v>193</v>
      </c>
      <c r="L53" s="296">
        <v>3</v>
      </c>
      <c r="M53" s="296">
        <v>29</v>
      </c>
      <c r="N53" s="382" t="s">
        <v>360</v>
      </c>
      <c r="O53" s="383"/>
      <c r="P53" s="942">
        <v>733</v>
      </c>
      <c r="Q53" s="296">
        <v>49</v>
      </c>
      <c r="R53" s="296">
        <v>419</v>
      </c>
      <c r="S53" s="296">
        <v>68</v>
      </c>
      <c r="T53" s="384">
        <v>15</v>
      </c>
      <c r="U53" s="296">
        <v>121</v>
      </c>
      <c r="V53" s="296">
        <v>8</v>
      </c>
      <c r="W53" s="296">
        <v>12</v>
      </c>
      <c r="X53" s="384">
        <v>168</v>
      </c>
      <c r="Y53" s="296">
        <v>3</v>
      </c>
      <c r="Z53" s="296">
        <v>20</v>
      </c>
      <c r="AA53" s="382" t="s">
        <v>360</v>
      </c>
      <c r="AB53" s="383"/>
      <c r="AC53" s="407">
        <v>103</v>
      </c>
      <c r="AD53" s="296">
        <v>15</v>
      </c>
      <c r="AE53" s="296">
        <v>67</v>
      </c>
      <c r="AF53" s="296">
        <v>5</v>
      </c>
      <c r="AG53" s="384">
        <v>5</v>
      </c>
      <c r="AH53" s="296" t="s">
        <v>679</v>
      </c>
      <c r="AI53" s="296" t="s">
        <v>679</v>
      </c>
      <c r="AJ53" s="296">
        <v>5</v>
      </c>
      <c r="AK53" s="384">
        <v>25</v>
      </c>
      <c r="AL53" s="296" t="s">
        <v>679</v>
      </c>
      <c r="AM53" s="296">
        <v>9</v>
      </c>
    </row>
    <row r="54" spans="1:39" ht="12" customHeight="1">
      <c r="A54" s="382" t="s">
        <v>361</v>
      </c>
      <c r="B54" s="383"/>
      <c r="C54" s="942">
        <v>960</v>
      </c>
      <c r="D54" s="296">
        <v>35</v>
      </c>
      <c r="E54" s="296">
        <v>592</v>
      </c>
      <c r="F54" s="296">
        <v>94</v>
      </c>
      <c r="G54" s="384">
        <v>13</v>
      </c>
      <c r="H54" s="296">
        <v>120</v>
      </c>
      <c r="I54" s="296">
        <v>6</v>
      </c>
      <c r="J54" s="296">
        <v>20</v>
      </c>
      <c r="K54" s="384">
        <v>172</v>
      </c>
      <c r="L54" s="296">
        <v>13</v>
      </c>
      <c r="M54" s="296">
        <v>84</v>
      </c>
      <c r="N54" s="382" t="s">
        <v>361</v>
      </c>
      <c r="O54" s="383"/>
      <c r="P54" s="942">
        <v>865</v>
      </c>
      <c r="Q54" s="296">
        <v>27</v>
      </c>
      <c r="R54" s="296">
        <v>528</v>
      </c>
      <c r="S54" s="296">
        <v>79</v>
      </c>
      <c r="T54" s="384">
        <v>9</v>
      </c>
      <c r="U54" s="296">
        <v>120</v>
      </c>
      <c r="V54" s="296">
        <v>6</v>
      </c>
      <c r="W54" s="296">
        <v>19</v>
      </c>
      <c r="X54" s="384">
        <v>151</v>
      </c>
      <c r="Y54" s="296">
        <v>13</v>
      </c>
      <c r="Z54" s="296">
        <v>74</v>
      </c>
      <c r="AA54" s="382" t="s">
        <v>361</v>
      </c>
      <c r="AB54" s="383"/>
      <c r="AC54" s="407">
        <v>95</v>
      </c>
      <c r="AD54" s="296">
        <v>8</v>
      </c>
      <c r="AE54" s="296">
        <v>64</v>
      </c>
      <c r="AF54" s="296">
        <v>15</v>
      </c>
      <c r="AG54" s="384">
        <v>4</v>
      </c>
      <c r="AH54" s="296" t="s">
        <v>679</v>
      </c>
      <c r="AI54" s="296" t="s">
        <v>679</v>
      </c>
      <c r="AJ54" s="296">
        <v>1</v>
      </c>
      <c r="AK54" s="384">
        <v>21</v>
      </c>
      <c r="AL54" s="296" t="s">
        <v>679</v>
      </c>
      <c r="AM54" s="296">
        <v>10</v>
      </c>
    </row>
    <row r="55" spans="1:39" ht="12" customHeight="1">
      <c r="A55" s="382" t="s">
        <v>362</v>
      </c>
      <c r="B55" s="383"/>
      <c r="C55" s="942">
        <v>434</v>
      </c>
      <c r="D55" s="296">
        <v>22</v>
      </c>
      <c r="E55" s="296">
        <v>244</v>
      </c>
      <c r="F55" s="296">
        <v>26</v>
      </c>
      <c r="G55" s="384">
        <v>6</v>
      </c>
      <c r="H55" s="296">
        <v>98</v>
      </c>
      <c r="I55" s="296">
        <v>2</v>
      </c>
      <c r="J55" s="296">
        <v>13</v>
      </c>
      <c r="K55" s="384">
        <v>45</v>
      </c>
      <c r="L55" s="296">
        <v>4</v>
      </c>
      <c r="M55" s="296">
        <v>29</v>
      </c>
      <c r="N55" s="382" t="s">
        <v>362</v>
      </c>
      <c r="O55" s="383"/>
      <c r="P55" s="942">
        <v>383</v>
      </c>
      <c r="Q55" s="296">
        <v>20</v>
      </c>
      <c r="R55" s="296">
        <v>206</v>
      </c>
      <c r="S55" s="296">
        <v>23</v>
      </c>
      <c r="T55" s="384">
        <v>5</v>
      </c>
      <c r="U55" s="296">
        <v>97</v>
      </c>
      <c r="V55" s="296">
        <v>2</v>
      </c>
      <c r="W55" s="296">
        <v>10</v>
      </c>
      <c r="X55" s="384">
        <v>38</v>
      </c>
      <c r="Y55" s="296">
        <v>4</v>
      </c>
      <c r="Z55" s="296">
        <v>25</v>
      </c>
      <c r="AA55" s="382" t="s">
        <v>362</v>
      </c>
      <c r="AB55" s="383"/>
      <c r="AC55" s="407">
        <v>51</v>
      </c>
      <c r="AD55" s="296">
        <v>2</v>
      </c>
      <c r="AE55" s="296">
        <v>38</v>
      </c>
      <c r="AF55" s="296">
        <v>3</v>
      </c>
      <c r="AG55" s="384">
        <v>1</v>
      </c>
      <c r="AH55" s="296">
        <v>1</v>
      </c>
      <c r="AI55" s="296" t="s">
        <v>679</v>
      </c>
      <c r="AJ55" s="296">
        <v>3</v>
      </c>
      <c r="AK55" s="384">
        <v>7</v>
      </c>
      <c r="AL55" s="296" t="s">
        <v>679</v>
      </c>
      <c r="AM55" s="296">
        <v>4</v>
      </c>
    </row>
    <row r="56" spans="1:39" ht="12" customHeight="1">
      <c r="A56" s="382" t="s">
        <v>363</v>
      </c>
      <c r="B56" s="383"/>
      <c r="C56" s="942">
        <v>673</v>
      </c>
      <c r="D56" s="296">
        <v>38</v>
      </c>
      <c r="E56" s="296">
        <v>362</v>
      </c>
      <c r="F56" s="296">
        <v>172</v>
      </c>
      <c r="G56" s="384">
        <v>10</v>
      </c>
      <c r="H56" s="296">
        <v>126</v>
      </c>
      <c r="I56" s="296">
        <v>3</v>
      </c>
      <c r="J56" s="296">
        <v>36</v>
      </c>
      <c r="K56" s="384">
        <v>168</v>
      </c>
      <c r="L56" s="296">
        <v>9</v>
      </c>
      <c r="M56" s="296">
        <v>13</v>
      </c>
      <c r="N56" s="382" t="s">
        <v>363</v>
      </c>
      <c r="O56" s="383"/>
      <c r="P56" s="942">
        <v>600</v>
      </c>
      <c r="Q56" s="296">
        <v>22</v>
      </c>
      <c r="R56" s="296">
        <v>317</v>
      </c>
      <c r="S56" s="296">
        <v>157</v>
      </c>
      <c r="T56" s="384">
        <v>10</v>
      </c>
      <c r="U56" s="296">
        <v>125</v>
      </c>
      <c r="V56" s="296">
        <v>3</v>
      </c>
      <c r="W56" s="296">
        <v>35</v>
      </c>
      <c r="X56" s="384">
        <v>149</v>
      </c>
      <c r="Y56" s="296">
        <v>7</v>
      </c>
      <c r="Z56" s="296">
        <v>8</v>
      </c>
      <c r="AA56" s="382" t="s">
        <v>363</v>
      </c>
      <c r="AB56" s="383"/>
      <c r="AC56" s="407">
        <v>73</v>
      </c>
      <c r="AD56" s="296">
        <v>16</v>
      </c>
      <c r="AE56" s="296">
        <v>45</v>
      </c>
      <c r="AF56" s="296">
        <v>15</v>
      </c>
      <c r="AG56" s="384" t="s">
        <v>679</v>
      </c>
      <c r="AH56" s="296">
        <v>1</v>
      </c>
      <c r="AI56" s="296" t="s">
        <v>679</v>
      </c>
      <c r="AJ56" s="296">
        <v>1</v>
      </c>
      <c r="AK56" s="384">
        <v>19</v>
      </c>
      <c r="AL56" s="296">
        <v>2</v>
      </c>
      <c r="AM56" s="296">
        <v>5</v>
      </c>
    </row>
    <row r="57" spans="1:39" ht="12" customHeight="1">
      <c r="A57" s="386" t="s">
        <v>364</v>
      </c>
      <c r="B57" s="387"/>
      <c r="C57" s="941">
        <v>489</v>
      </c>
      <c r="D57" s="304">
        <v>21</v>
      </c>
      <c r="E57" s="304">
        <v>256</v>
      </c>
      <c r="F57" s="304">
        <v>134</v>
      </c>
      <c r="G57" s="405">
        <v>4</v>
      </c>
      <c r="H57" s="304">
        <v>109</v>
      </c>
      <c r="I57" s="304">
        <v>1</v>
      </c>
      <c r="J57" s="304">
        <v>17</v>
      </c>
      <c r="K57" s="405">
        <v>136</v>
      </c>
      <c r="L57" s="304">
        <v>3</v>
      </c>
      <c r="M57" s="304">
        <v>10</v>
      </c>
      <c r="N57" s="386" t="s">
        <v>364</v>
      </c>
      <c r="O57" s="387"/>
      <c r="P57" s="941">
        <v>428</v>
      </c>
      <c r="Q57" s="304">
        <v>13</v>
      </c>
      <c r="R57" s="304">
        <v>213</v>
      </c>
      <c r="S57" s="304">
        <v>119</v>
      </c>
      <c r="T57" s="405">
        <v>3</v>
      </c>
      <c r="U57" s="304">
        <v>107</v>
      </c>
      <c r="V57" s="304">
        <v>1</v>
      </c>
      <c r="W57" s="304">
        <v>16</v>
      </c>
      <c r="X57" s="405">
        <v>117</v>
      </c>
      <c r="Y57" s="304">
        <v>3</v>
      </c>
      <c r="Z57" s="304">
        <v>9</v>
      </c>
      <c r="AA57" s="386" t="s">
        <v>364</v>
      </c>
      <c r="AB57" s="387"/>
      <c r="AC57" s="406">
        <v>61</v>
      </c>
      <c r="AD57" s="304">
        <v>8</v>
      </c>
      <c r="AE57" s="304">
        <v>43</v>
      </c>
      <c r="AF57" s="304">
        <v>15</v>
      </c>
      <c r="AG57" s="405">
        <v>1</v>
      </c>
      <c r="AH57" s="304">
        <v>2</v>
      </c>
      <c r="AI57" s="304" t="s">
        <v>679</v>
      </c>
      <c r="AJ57" s="304">
        <v>1</v>
      </c>
      <c r="AK57" s="405">
        <v>19</v>
      </c>
      <c r="AL57" s="304" t="s">
        <v>679</v>
      </c>
      <c r="AM57" s="304">
        <v>1</v>
      </c>
    </row>
    <row r="58" spans="1:39" ht="12" customHeight="1">
      <c r="A58" s="382" t="s">
        <v>365</v>
      </c>
      <c r="B58" s="383"/>
      <c r="C58" s="942">
        <v>1731</v>
      </c>
      <c r="D58" s="296">
        <v>119</v>
      </c>
      <c r="E58" s="296">
        <v>807</v>
      </c>
      <c r="F58" s="296">
        <v>564</v>
      </c>
      <c r="G58" s="384">
        <v>24</v>
      </c>
      <c r="H58" s="296">
        <v>286</v>
      </c>
      <c r="I58" s="296">
        <v>4</v>
      </c>
      <c r="J58" s="296">
        <v>108</v>
      </c>
      <c r="K58" s="384">
        <v>472</v>
      </c>
      <c r="L58" s="296">
        <v>25</v>
      </c>
      <c r="M58" s="296">
        <v>57</v>
      </c>
      <c r="N58" s="382" t="s">
        <v>365</v>
      </c>
      <c r="O58" s="383"/>
      <c r="P58" s="942">
        <v>1590</v>
      </c>
      <c r="Q58" s="296">
        <v>92</v>
      </c>
      <c r="R58" s="296">
        <v>722</v>
      </c>
      <c r="S58" s="296">
        <v>529</v>
      </c>
      <c r="T58" s="384">
        <v>21</v>
      </c>
      <c r="U58" s="296">
        <v>284</v>
      </c>
      <c r="V58" s="296">
        <v>4</v>
      </c>
      <c r="W58" s="296">
        <v>107</v>
      </c>
      <c r="X58" s="384">
        <v>432</v>
      </c>
      <c r="Y58" s="296">
        <v>25</v>
      </c>
      <c r="Z58" s="296">
        <v>43</v>
      </c>
      <c r="AA58" s="382" t="s">
        <v>365</v>
      </c>
      <c r="AB58" s="383"/>
      <c r="AC58" s="407">
        <v>141</v>
      </c>
      <c r="AD58" s="296">
        <v>27</v>
      </c>
      <c r="AE58" s="296">
        <v>85</v>
      </c>
      <c r="AF58" s="296">
        <v>35</v>
      </c>
      <c r="AG58" s="384">
        <v>3</v>
      </c>
      <c r="AH58" s="296">
        <v>2</v>
      </c>
      <c r="AI58" s="296" t="s">
        <v>679</v>
      </c>
      <c r="AJ58" s="296">
        <v>1</v>
      </c>
      <c r="AK58" s="384">
        <v>40</v>
      </c>
      <c r="AL58" s="296" t="s">
        <v>679</v>
      </c>
      <c r="AM58" s="296">
        <v>14</v>
      </c>
    </row>
    <row r="59" spans="1:39" ht="12" customHeight="1">
      <c r="A59" s="382" t="s">
        <v>366</v>
      </c>
      <c r="B59" s="383"/>
      <c r="C59" s="942">
        <v>1108</v>
      </c>
      <c r="D59" s="296">
        <v>83</v>
      </c>
      <c r="E59" s="296">
        <v>485</v>
      </c>
      <c r="F59" s="296">
        <v>352</v>
      </c>
      <c r="G59" s="384">
        <v>27</v>
      </c>
      <c r="H59" s="296">
        <v>150</v>
      </c>
      <c r="I59" s="296">
        <v>2</v>
      </c>
      <c r="J59" s="296">
        <v>81</v>
      </c>
      <c r="K59" s="384">
        <v>311</v>
      </c>
      <c r="L59" s="296">
        <v>12</v>
      </c>
      <c r="M59" s="296">
        <v>37</v>
      </c>
      <c r="N59" s="382" t="s">
        <v>366</v>
      </c>
      <c r="O59" s="383"/>
      <c r="P59" s="942">
        <v>1039</v>
      </c>
      <c r="Q59" s="296">
        <v>67</v>
      </c>
      <c r="R59" s="296">
        <v>445</v>
      </c>
      <c r="S59" s="296">
        <v>329</v>
      </c>
      <c r="T59" s="384">
        <v>25</v>
      </c>
      <c r="U59" s="296">
        <v>149</v>
      </c>
      <c r="V59" s="296">
        <v>2</v>
      </c>
      <c r="W59" s="296">
        <v>79</v>
      </c>
      <c r="X59" s="384">
        <v>289</v>
      </c>
      <c r="Y59" s="296">
        <v>12</v>
      </c>
      <c r="Z59" s="296">
        <v>30</v>
      </c>
      <c r="AA59" s="382" t="s">
        <v>366</v>
      </c>
      <c r="AB59" s="383"/>
      <c r="AC59" s="407">
        <v>69</v>
      </c>
      <c r="AD59" s="296">
        <v>16</v>
      </c>
      <c r="AE59" s="296">
        <v>40</v>
      </c>
      <c r="AF59" s="296">
        <v>23</v>
      </c>
      <c r="AG59" s="384">
        <v>2</v>
      </c>
      <c r="AH59" s="296">
        <v>1</v>
      </c>
      <c r="AI59" s="296" t="s">
        <v>679</v>
      </c>
      <c r="AJ59" s="296">
        <v>2</v>
      </c>
      <c r="AK59" s="384">
        <v>22</v>
      </c>
      <c r="AL59" s="296" t="s">
        <v>679</v>
      </c>
      <c r="AM59" s="296">
        <v>7</v>
      </c>
    </row>
    <row r="60" spans="1:39" ht="12" customHeight="1">
      <c r="A60" s="382" t="s">
        <v>367</v>
      </c>
      <c r="B60" s="383"/>
      <c r="C60" s="942">
        <v>508</v>
      </c>
      <c r="D60" s="296">
        <v>28</v>
      </c>
      <c r="E60" s="296">
        <v>260</v>
      </c>
      <c r="F60" s="296">
        <v>128</v>
      </c>
      <c r="G60" s="384">
        <v>9</v>
      </c>
      <c r="H60" s="296">
        <v>107</v>
      </c>
      <c r="I60" s="296">
        <v>1</v>
      </c>
      <c r="J60" s="296">
        <v>11</v>
      </c>
      <c r="K60" s="384">
        <v>124</v>
      </c>
      <c r="L60" s="296">
        <v>6</v>
      </c>
      <c r="M60" s="296">
        <v>14</v>
      </c>
      <c r="N60" s="382" t="s">
        <v>367</v>
      </c>
      <c r="O60" s="383"/>
      <c r="P60" s="942">
        <v>461</v>
      </c>
      <c r="Q60" s="296">
        <v>20</v>
      </c>
      <c r="R60" s="296">
        <v>227</v>
      </c>
      <c r="S60" s="296">
        <v>122</v>
      </c>
      <c r="T60" s="384">
        <v>7</v>
      </c>
      <c r="U60" s="296">
        <v>107</v>
      </c>
      <c r="V60" s="296">
        <v>1</v>
      </c>
      <c r="W60" s="296">
        <v>11</v>
      </c>
      <c r="X60" s="384">
        <v>108</v>
      </c>
      <c r="Y60" s="296">
        <v>5</v>
      </c>
      <c r="Z60" s="296">
        <v>13</v>
      </c>
      <c r="AA60" s="382" t="s">
        <v>367</v>
      </c>
      <c r="AB60" s="383"/>
      <c r="AC60" s="407">
        <v>47</v>
      </c>
      <c r="AD60" s="296">
        <v>8</v>
      </c>
      <c r="AE60" s="296">
        <v>33</v>
      </c>
      <c r="AF60" s="296">
        <v>6</v>
      </c>
      <c r="AG60" s="384">
        <v>2</v>
      </c>
      <c r="AH60" s="296" t="s">
        <v>679</v>
      </c>
      <c r="AI60" s="296" t="s">
        <v>679</v>
      </c>
      <c r="AJ60" s="296" t="s">
        <v>679</v>
      </c>
      <c r="AK60" s="384">
        <v>16</v>
      </c>
      <c r="AL60" s="296">
        <v>1</v>
      </c>
      <c r="AM60" s="296">
        <v>1</v>
      </c>
    </row>
    <row r="61" spans="1:39" ht="12" customHeight="1">
      <c r="A61" s="392" t="s">
        <v>368</v>
      </c>
      <c r="B61" s="393"/>
      <c r="C61" s="943">
        <v>356</v>
      </c>
      <c r="D61" s="292">
        <v>13</v>
      </c>
      <c r="E61" s="292">
        <v>164</v>
      </c>
      <c r="F61" s="292">
        <v>113</v>
      </c>
      <c r="G61" s="408" t="s">
        <v>679</v>
      </c>
      <c r="H61" s="292">
        <v>103</v>
      </c>
      <c r="I61" s="292">
        <v>5</v>
      </c>
      <c r="J61" s="292">
        <v>17</v>
      </c>
      <c r="K61" s="408">
        <v>69</v>
      </c>
      <c r="L61" s="292">
        <v>6</v>
      </c>
      <c r="M61" s="292">
        <v>12</v>
      </c>
      <c r="N61" s="392" t="s">
        <v>368</v>
      </c>
      <c r="O61" s="393"/>
      <c r="P61" s="943">
        <v>323</v>
      </c>
      <c r="Q61" s="292">
        <v>8</v>
      </c>
      <c r="R61" s="292">
        <v>143</v>
      </c>
      <c r="S61" s="292">
        <v>100</v>
      </c>
      <c r="T61" s="408" t="s">
        <v>679</v>
      </c>
      <c r="U61" s="292">
        <v>99</v>
      </c>
      <c r="V61" s="292">
        <v>5</v>
      </c>
      <c r="W61" s="292">
        <v>17</v>
      </c>
      <c r="X61" s="408">
        <v>61</v>
      </c>
      <c r="Y61" s="292">
        <v>6</v>
      </c>
      <c r="Z61" s="292">
        <v>11</v>
      </c>
      <c r="AA61" s="392" t="s">
        <v>368</v>
      </c>
      <c r="AB61" s="393"/>
      <c r="AC61" s="409">
        <v>33</v>
      </c>
      <c r="AD61" s="292">
        <v>5</v>
      </c>
      <c r="AE61" s="292">
        <v>21</v>
      </c>
      <c r="AF61" s="292">
        <v>13</v>
      </c>
      <c r="AG61" s="408" t="s">
        <v>679</v>
      </c>
      <c r="AH61" s="292">
        <v>4</v>
      </c>
      <c r="AI61" s="292" t="s">
        <v>679</v>
      </c>
      <c r="AJ61" s="292" t="s">
        <v>679</v>
      </c>
      <c r="AK61" s="408">
        <v>8</v>
      </c>
      <c r="AL61" s="292" t="s">
        <v>679</v>
      </c>
      <c r="AM61" s="292">
        <v>1</v>
      </c>
    </row>
    <row r="62" spans="1:39" ht="12" customHeight="1">
      <c r="A62" s="382" t="s">
        <v>369</v>
      </c>
      <c r="B62" s="383"/>
      <c r="C62" s="942">
        <v>783</v>
      </c>
      <c r="D62" s="296">
        <v>104</v>
      </c>
      <c r="E62" s="296">
        <v>319</v>
      </c>
      <c r="F62" s="296">
        <v>263</v>
      </c>
      <c r="G62" s="384">
        <v>11</v>
      </c>
      <c r="H62" s="296">
        <v>135</v>
      </c>
      <c r="I62" s="296">
        <v>3</v>
      </c>
      <c r="J62" s="296">
        <v>49</v>
      </c>
      <c r="K62" s="384">
        <v>195</v>
      </c>
      <c r="L62" s="296">
        <v>7</v>
      </c>
      <c r="M62" s="296">
        <v>30</v>
      </c>
      <c r="N62" s="382" t="s">
        <v>369</v>
      </c>
      <c r="O62" s="383"/>
      <c r="P62" s="942">
        <v>692</v>
      </c>
      <c r="Q62" s="296">
        <v>89</v>
      </c>
      <c r="R62" s="296">
        <v>253</v>
      </c>
      <c r="S62" s="296">
        <v>228</v>
      </c>
      <c r="T62" s="384">
        <v>10</v>
      </c>
      <c r="U62" s="296">
        <v>134</v>
      </c>
      <c r="V62" s="296">
        <v>3</v>
      </c>
      <c r="W62" s="296">
        <v>48</v>
      </c>
      <c r="X62" s="384">
        <v>167</v>
      </c>
      <c r="Y62" s="296">
        <v>7</v>
      </c>
      <c r="Z62" s="296">
        <v>26</v>
      </c>
      <c r="AA62" s="382" t="s">
        <v>369</v>
      </c>
      <c r="AB62" s="383"/>
      <c r="AC62" s="407">
        <v>91</v>
      </c>
      <c r="AD62" s="296">
        <v>15</v>
      </c>
      <c r="AE62" s="296">
        <v>66</v>
      </c>
      <c r="AF62" s="296">
        <v>35</v>
      </c>
      <c r="AG62" s="384">
        <v>1</v>
      </c>
      <c r="AH62" s="296">
        <v>1</v>
      </c>
      <c r="AI62" s="296" t="s">
        <v>679</v>
      </c>
      <c r="AJ62" s="296">
        <v>1</v>
      </c>
      <c r="AK62" s="384">
        <v>28</v>
      </c>
      <c r="AL62" s="296" t="s">
        <v>679</v>
      </c>
      <c r="AM62" s="296">
        <v>4</v>
      </c>
    </row>
    <row r="63" spans="1:39" ht="12" customHeight="1">
      <c r="A63" s="382" t="s">
        <v>400</v>
      </c>
      <c r="B63" s="383"/>
      <c r="C63" s="945">
        <v>343</v>
      </c>
      <c r="D63" s="296">
        <v>12</v>
      </c>
      <c r="E63" s="296">
        <v>166</v>
      </c>
      <c r="F63" s="296">
        <v>123</v>
      </c>
      <c r="G63" s="412">
        <v>1</v>
      </c>
      <c r="H63" s="296">
        <v>96</v>
      </c>
      <c r="I63" s="296">
        <v>2</v>
      </c>
      <c r="J63" s="296">
        <v>5</v>
      </c>
      <c r="K63" s="412">
        <v>55</v>
      </c>
      <c r="L63" s="296">
        <v>7</v>
      </c>
      <c r="M63" s="296">
        <v>22</v>
      </c>
      <c r="N63" s="382" t="s">
        <v>400</v>
      </c>
      <c r="O63" s="383"/>
      <c r="P63" s="945">
        <v>283</v>
      </c>
      <c r="Q63" s="296">
        <v>9</v>
      </c>
      <c r="R63" s="296">
        <v>127</v>
      </c>
      <c r="S63" s="296">
        <v>97</v>
      </c>
      <c r="T63" s="412">
        <v>1</v>
      </c>
      <c r="U63" s="296">
        <v>96</v>
      </c>
      <c r="V63" s="296">
        <v>2</v>
      </c>
      <c r="W63" s="296">
        <v>5</v>
      </c>
      <c r="X63" s="412">
        <v>39</v>
      </c>
      <c r="Y63" s="296">
        <v>6</v>
      </c>
      <c r="Z63" s="296">
        <v>15</v>
      </c>
      <c r="AA63" s="382" t="s">
        <v>400</v>
      </c>
      <c r="AB63" s="383"/>
      <c r="AC63" s="946">
        <v>60</v>
      </c>
      <c r="AD63" s="296">
        <v>3</v>
      </c>
      <c r="AE63" s="296">
        <v>39</v>
      </c>
      <c r="AF63" s="296">
        <v>26</v>
      </c>
      <c r="AG63" s="384" t="s">
        <v>679</v>
      </c>
      <c r="AH63" s="296" t="s">
        <v>373</v>
      </c>
      <c r="AI63" s="296" t="s">
        <v>373</v>
      </c>
      <c r="AJ63" s="296" t="s">
        <v>373</v>
      </c>
      <c r="AK63" s="412">
        <v>16</v>
      </c>
      <c r="AL63" s="296">
        <v>1</v>
      </c>
      <c r="AM63" s="296">
        <v>7</v>
      </c>
    </row>
    <row r="64" spans="1:39" ht="12" customHeight="1">
      <c r="A64" s="382" t="s">
        <v>401</v>
      </c>
      <c r="B64" s="383"/>
      <c r="C64" s="945">
        <v>475</v>
      </c>
      <c r="D64" s="296">
        <v>21</v>
      </c>
      <c r="E64" s="296">
        <v>247</v>
      </c>
      <c r="F64" s="296">
        <v>160</v>
      </c>
      <c r="G64" s="412">
        <v>8</v>
      </c>
      <c r="H64" s="296">
        <v>133</v>
      </c>
      <c r="I64" s="296">
        <v>4</v>
      </c>
      <c r="J64" s="296">
        <v>15</v>
      </c>
      <c r="K64" s="412">
        <v>91</v>
      </c>
      <c r="L64" s="296">
        <v>6</v>
      </c>
      <c r="M64" s="296">
        <v>23</v>
      </c>
      <c r="N64" s="382" t="s">
        <v>401</v>
      </c>
      <c r="O64" s="383"/>
      <c r="P64" s="945">
        <v>381</v>
      </c>
      <c r="Q64" s="296">
        <v>16</v>
      </c>
      <c r="R64" s="296">
        <v>181</v>
      </c>
      <c r="S64" s="296">
        <v>121</v>
      </c>
      <c r="T64" s="412">
        <v>6</v>
      </c>
      <c r="U64" s="296">
        <v>125</v>
      </c>
      <c r="V64" s="296">
        <v>4</v>
      </c>
      <c r="W64" s="296">
        <v>15</v>
      </c>
      <c r="X64" s="412">
        <v>66</v>
      </c>
      <c r="Y64" s="296">
        <v>5</v>
      </c>
      <c r="Z64" s="296">
        <v>11</v>
      </c>
      <c r="AA64" s="382" t="s">
        <v>401</v>
      </c>
      <c r="AB64" s="383"/>
      <c r="AC64" s="946">
        <v>94</v>
      </c>
      <c r="AD64" s="296">
        <v>5</v>
      </c>
      <c r="AE64" s="296">
        <v>66</v>
      </c>
      <c r="AF64" s="296">
        <v>39</v>
      </c>
      <c r="AG64" s="412">
        <v>2</v>
      </c>
      <c r="AH64" s="384">
        <v>8</v>
      </c>
      <c r="AI64" s="384" t="s">
        <v>373</v>
      </c>
      <c r="AJ64" s="296" t="s">
        <v>373</v>
      </c>
      <c r="AK64" s="412">
        <v>25</v>
      </c>
      <c r="AL64" s="384">
        <v>1</v>
      </c>
      <c r="AM64" s="412">
        <v>12</v>
      </c>
    </row>
    <row r="65" spans="1:39" ht="12" customHeight="1">
      <c r="A65" s="399" t="s">
        <v>402</v>
      </c>
      <c r="B65" s="400"/>
      <c r="C65" s="947">
        <v>427</v>
      </c>
      <c r="D65" s="296">
        <v>6</v>
      </c>
      <c r="E65" s="296">
        <v>182</v>
      </c>
      <c r="F65" s="296">
        <v>121</v>
      </c>
      <c r="G65" s="384">
        <v>7</v>
      </c>
      <c r="H65" s="296">
        <v>181</v>
      </c>
      <c r="I65" s="296" t="s">
        <v>373</v>
      </c>
      <c r="J65" s="296">
        <v>19</v>
      </c>
      <c r="K65" s="412">
        <v>75</v>
      </c>
      <c r="L65" s="296">
        <v>7</v>
      </c>
      <c r="M65" s="401">
        <v>17</v>
      </c>
      <c r="N65" s="399" t="s">
        <v>402</v>
      </c>
      <c r="O65" s="400"/>
      <c r="P65" s="947">
        <v>387</v>
      </c>
      <c r="Q65" s="296">
        <v>3</v>
      </c>
      <c r="R65" s="296">
        <v>160</v>
      </c>
      <c r="S65" s="296">
        <v>110</v>
      </c>
      <c r="T65" s="384">
        <v>5</v>
      </c>
      <c r="U65" s="296">
        <v>180</v>
      </c>
      <c r="V65" s="296" t="s">
        <v>373</v>
      </c>
      <c r="W65" s="296">
        <v>19</v>
      </c>
      <c r="X65" s="412">
        <v>65</v>
      </c>
      <c r="Y65" s="296">
        <v>7</v>
      </c>
      <c r="Z65" s="296">
        <v>10</v>
      </c>
      <c r="AA65" s="399" t="s">
        <v>402</v>
      </c>
      <c r="AB65" s="400"/>
      <c r="AC65" s="946">
        <v>40</v>
      </c>
      <c r="AD65" s="296">
        <v>3</v>
      </c>
      <c r="AE65" s="296">
        <v>22</v>
      </c>
      <c r="AF65" s="296">
        <v>11</v>
      </c>
      <c r="AG65" s="384">
        <v>2</v>
      </c>
      <c r="AH65" s="296">
        <v>1</v>
      </c>
      <c r="AI65" s="296" t="s">
        <v>373</v>
      </c>
      <c r="AJ65" s="296" t="s">
        <v>373</v>
      </c>
      <c r="AK65" s="384">
        <v>10</v>
      </c>
      <c r="AL65" s="296" t="s">
        <v>373</v>
      </c>
      <c r="AM65" s="296">
        <v>7</v>
      </c>
    </row>
    <row r="66" spans="1:39" ht="11.25" customHeight="1">
      <c r="A66" s="955" t="s">
        <v>1176</v>
      </c>
      <c r="D66" s="955"/>
      <c r="E66" s="955"/>
      <c r="F66" s="955"/>
      <c r="G66" s="955"/>
      <c r="H66" s="955"/>
      <c r="I66" s="955"/>
      <c r="J66" s="955"/>
      <c r="K66" s="955"/>
      <c r="L66" s="955"/>
      <c r="M66" s="955"/>
      <c r="N66" s="955" t="s">
        <v>1177</v>
      </c>
      <c r="Q66" s="956"/>
      <c r="R66" s="956"/>
      <c r="S66" s="956"/>
      <c r="T66" s="956"/>
      <c r="U66" s="956"/>
      <c r="V66" s="956"/>
      <c r="W66" s="956"/>
      <c r="X66" s="956"/>
      <c r="Y66" s="956"/>
      <c r="Z66" s="956"/>
      <c r="AC66" s="1323"/>
      <c r="AD66" s="1323"/>
      <c r="AE66" s="1323"/>
      <c r="AF66" s="1323"/>
      <c r="AG66" s="1323"/>
      <c r="AH66" s="1323"/>
      <c r="AI66" s="1323"/>
      <c r="AJ66" s="1323"/>
      <c r="AK66" s="1323"/>
      <c r="AL66" s="1323"/>
      <c r="AM66" s="1323"/>
    </row>
  </sheetData>
  <sheetProtection/>
  <mergeCells count="4">
    <mergeCell ref="A5:B5"/>
    <mergeCell ref="N5:O5"/>
    <mergeCell ref="AA5:AB5"/>
    <mergeCell ref="AC66:AM66"/>
  </mergeCells>
  <hyperlinks>
    <hyperlink ref="A1" location="'目次 '!A1" display="目次へ移動"/>
  </hyperlink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5" width="11.625" style="1" customWidth="1"/>
    <col min="6" max="6" width="9.625" style="24" customWidth="1"/>
    <col min="7" max="7" width="15.25390625" style="24" customWidth="1"/>
    <col min="8" max="8" width="9.50390625" style="1" bestFit="1" customWidth="1"/>
    <col min="9" max="16384" width="9.00390625" style="1" customWidth="1"/>
  </cols>
  <sheetData>
    <row r="1" ht="13.5">
      <c r="A1" s="1077" t="s">
        <v>1188</v>
      </c>
    </row>
    <row r="3" spans="1:7" ht="13.5">
      <c r="A3" s="670" t="s">
        <v>633</v>
      </c>
      <c r="B3" s="13"/>
      <c r="C3" s="13"/>
      <c r="D3" s="13"/>
      <c r="E3" s="13"/>
      <c r="F3" s="14"/>
      <c r="G3" s="14"/>
    </row>
    <row r="4" spans="1:7" ht="6" customHeight="1">
      <c r="A4" s="13"/>
      <c r="B4" s="13"/>
      <c r="C4" s="13"/>
      <c r="D4" s="13"/>
      <c r="E4" s="13"/>
      <c r="F4" s="14"/>
      <c r="G4" s="14"/>
    </row>
    <row r="5" spans="1:8" ht="30" customHeight="1">
      <c r="A5" s="1098" t="s">
        <v>634</v>
      </c>
      <c r="B5" s="1088" t="s">
        <v>589</v>
      </c>
      <c r="C5" s="1088" t="s">
        <v>590</v>
      </c>
      <c r="D5" s="1088"/>
      <c r="E5" s="1088"/>
      <c r="F5" s="1101" t="s">
        <v>635</v>
      </c>
      <c r="G5" s="1096" t="s">
        <v>636</v>
      </c>
      <c r="H5" s="13"/>
    </row>
    <row r="6" spans="1:8" ht="30" customHeight="1">
      <c r="A6" s="1099"/>
      <c r="B6" s="1100"/>
      <c r="C6" s="6" t="s">
        <v>595</v>
      </c>
      <c r="D6" s="6" t="s">
        <v>596</v>
      </c>
      <c r="E6" s="6" t="s">
        <v>597</v>
      </c>
      <c r="F6" s="1102"/>
      <c r="G6" s="1097"/>
      <c r="H6" s="13"/>
    </row>
    <row r="7" spans="1:8" ht="21.75" customHeight="1">
      <c r="A7" s="648" t="s">
        <v>637</v>
      </c>
      <c r="B7" s="15">
        <v>31670</v>
      </c>
      <c r="C7" s="16">
        <v>85341</v>
      </c>
      <c r="D7" s="16">
        <v>40155</v>
      </c>
      <c r="E7" s="16">
        <v>45186</v>
      </c>
      <c r="F7" s="17">
        <v>7.8</v>
      </c>
      <c r="G7" s="645">
        <v>10941.2</v>
      </c>
      <c r="H7" s="13"/>
    </row>
    <row r="8" spans="1:8" ht="21.75" customHeight="1">
      <c r="A8" s="648" t="s">
        <v>638</v>
      </c>
      <c r="B8" s="15">
        <v>28004</v>
      </c>
      <c r="C8" s="16">
        <v>72353</v>
      </c>
      <c r="D8" s="16">
        <v>33732</v>
      </c>
      <c r="E8" s="16">
        <v>38621</v>
      </c>
      <c r="F8" s="17">
        <v>7.6</v>
      </c>
      <c r="G8" s="645">
        <v>9520.1</v>
      </c>
      <c r="H8" s="13"/>
    </row>
    <row r="9" spans="1:8" ht="21.75" customHeight="1">
      <c r="A9" s="648" t="s">
        <v>639</v>
      </c>
      <c r="B9" s="15">
        <v>32390</v>
      </c>
      <c r="C9" s="16">
        <v>79489</v>
      </c>
      <c r="D9" s="16">
        <v>36749</v>
      </c>
      <c r="E9" s="16">
        <v>42740</v>
      </c>
      <c r="F9" s="17">
        <v>7.67</v>
      </c>
      <c r="G9" s="646">
        <v>10363.6</v>
      </c>
      <c r="H9" s="13"/>
    </row>
    <row r="10" spans="1:8" ht="21.75" customHeight="1">
      <c r="A10" s="648" t="s">
        <v>640</v>
      </c>
      <c r="B10" s="18">
        <v>35878</v>
      </c>
      <c r="C10" s="19">
        <v>85497</v>
      </c>
      <c r="D10" s="19">
        <v>39101</v>
      </c>
      <c r="E10" s="19">
        <v>46396</v>
      </c>
      <c r="F10" s="20">
        <v>7.65</v>
      </c>
      <c r="G10" s="645">
        <v>11176.1</v>
      </c>
      <c r="H10" s="13"/>
    </row>
    <row r="11" spans="1:8" ht="21.75" customHeight="1">
      <c r="A11" s="648" t="s">
        <v>641</v>
      </c>
      <c r="B11" s="18">
        <v>37020</v>
      </c>
      <c r="C11" s="19">
        <v>86336</v>
      </c>
      <c r="D11" s="19">
        <v>39292</v>
      </c>
      <c r="E11" s="19">
        <v>47044</v>
      </c>
      <c r="F11" s="17">
        <v>7.7</v>
      </c>
      <c r="G11" s="645">
        <v>11212.5</v>
      </c>
      <c r="H11" s="13"/>
    </row>
    <row r="12" spans="1:8" ht="21.75" customHeight="1">
      <c r="A12" s="648" t="s">
        <v>876</v>
      </c>
      <c r="B12" s="18">
        <v>38369</v>
      </c>
      <c r="C12" s="19">
        <v>87036</v>
      </c>
      <c r="D12" s="19">
        <v>39354</v>
      </c>
      <c r="E12" s="19">
        <v>47682</v>
      </c>
      <c r="F12" s="20">
        <v>7.74</v>
      </c>
      <c r="G12" s="645">
        <v>11245</v>
      </c>
      <c r="H12" s="13"/>
    </row>
    <row r="13" spans="1:8" ht="21.75" customHeight="1">
      <c r="A13" s="649" t="s">
        <v>880</v>
      </c>
      <c r="B13" s="21">
        <v>41433</v>
      </c>
      <c r="C13" s="22">
        <v>91486</v>
      </c>
      <c r="D13" s="22">
        <v>40895</v>
      </c>
      <c r="E13" s="22">
        <v>50591</v>
      </c>
      <c r="F13" s="23">
        <v>9.12</v>
      </c>
      <c r="G13" s="647">
        <v>10031.4</v>
      </c>
      <c r="H13" s="13"/>
    </row>
  </sheetData>
  <sheetProtection/>
  <mergeCells count="5">
    <mergeCell ref="G5:G6"/>
    <mergeCell ref="A5:A6"/>
    <mergeCell ref="B5:B6"/>
    <mergeCell ref="C5:E5"/>
    <mergeCell ref="F5:F6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4" width="9.625" style="1" customWidth="1"/>
    <col min="5" max="6" width="12.00390625" style="1" customWidth="1"/>
    <col min="7" max="7" width="16.125" style="113" bestFit="1" customWidth="1"/>
    <col min="8" max="8" width="9.00390625" style="1" customWidth="1"/>
    <col min="9" max="9" width="10.50390625" style="1" bestFit="1" customWidth="1"/>
    <col min="10" max="11" width="9.125" style="1" bestFit="1" customWidth="1"/>
    <col min="12" max="16384" width="9.00390625" style="1" customWidth="1"/>
  </cols>
  <sheetData>
    <row r="1" ht="13.5">
      <c r="A1" s="1077" t="s">
        <v>1188</v>
      </c>
    </row>
    <row r="3" ht="13.5">
      <c r="A3" s="668" t="s">
        <v>825</v>
      </c>
    </row>
    <row r="4" ht="6" customHeight="1"/>
    <row r="5" spans="1:7" ht="22.5" customHeight="1">
      <c r="A5" s="1106" t="s">
        <v>826</v>
      </c>
      <c r="B5" s="1108" t="s">
        <v>827</v>
      </c>
      <c r="C5" s="1110" t="s">
        <v>828</v>
      </c>
      <c r="D5" s="1110" t="s">
        <v>829</v>
      </c>
      <c r="E5" s="1110" t="s">
        <v>830</v>
      </c>
      <c r="F5" s="1110" t="s">
        <v>831</v>
      </c>
      <c r="G5" s="1103" t="s">
        <v>832</v>
      </c>
    </row>
    <row r="6" spans="1:7" ht="22.5" customHeight="1">
      <c r="A6" s="1107"/>
      <c r="B6" s="1109"/>
      <c r="C6" s="1111"/>
      <c r="D6" s="1111"/>
      <c r="E6" s="1111"/>
      <c r="F6" s="1111"/>
      <c r="G6" s="1104"/>
    </row>
    <row r="7" spans="1:7" ht="16.5" customHeight="1">
      <c r="A7" s="48" t="s">
        <v>39</v>
      </c>
      <c r="B7" s="1105"/>
      <c r="C7" s="1105"/>
      <c r="D7" s="1105"/>
      <c r="E7" s="1105"/>
      <c r="F7" s="1105"/>
      <c r="G7" s="1105"/>
    </row>
    <row r="8" spans="1:7" ht="16.5" customHeight="1">
      <c r="A8" s="1025" t="s">
        <v>637</v>
      </c>
      <c r="B8" s="1026">
        <v>87524</v>
      </c>
      <c r="C8" s="1026">
        <v>16636</v>
      </c>
      <c r="D8" s="1026">
        <v>36164</v>
      </c>
      <c r="E8" s="1026">
        <f aca="true" t="shared" si="0" ref="E8:E14">C8-D8</f>
        <v>-19528</v>
      </c>
      <c r="F8" s="1026">
        <f aca="true" t="shared" si="1" ref="F8:F14">B8+E8</f>
        <v>67996</v>
      </c>
      <c r="G8" s="1027">
        <f aca="true" t="shared" si="2" ref="G8:G14">F8/B8*100</f>
        <v>77.68840546592935</v>
      </c>
    </row>
    <row r="9" spans="1:7" ht="16.5" customHeight="1">
      <c r="A9" s="1025" t="s">
        <v>614</v>
      </c>
      <c r="B9" s="1026">
        <v>75032</v>
      </c>
      <c r="C9" s="1026">
        <v>16856</v>
      </c>
      <c r="D9" s="1026">
        <v>30584</v>
      </c>
      <c r="E9" s="1026">
        <f t="shared" si="0"/>
        <v>-13728</v>
      </c>
      <c r="F9" s="1026">
        <f t="shared" si="1"/>
        <v>61304</v>
      </c>
      <c r="G9" s="1027">
        <f t="shared" si="2"/>
        <v>81.70380637594626</v>
      </c>
    </row>
    <row r="10" spans="1:7" ht="16.5" customHeight="1">
      <c r="A10" s="1025" t="s">
        <v>615</v>
      </c>
      <c r="B10" s="1026">
        <v>83834</v>
      </c>
      <c r="C10" s="1026">
        <v>14818</v>
      </c>
      <c r="D10" s="1026">
        <v>32657</v>
      </c>
      <c r="E10" s="1026">
        <f t="shared" si="0"/>
        <v>-17839</v>
      </c>
      <c r="F10" s="1026">
        <f t="shared" si="1"/>
        <v>65995</v>
      </c>
      <c r="G10" s="1027">
        <f t="shared" si="2"/>
        <v>78.72104396784121</v>
      </c>
    </row>
    <row r="11" spans="1:7" ht="16.5" customHeight="1">
      <c r="A11" s="1025" t="s">
        <v>833</v>
      </c>
      <c r="B11" s="1026">
        <v>90590</v>
      </c>
      <c r="C11" s="1026">
        <v>14933</v>
      </c>
      <c r="D11" s="1026">
        <v>35115</v>
      </c>
      <c r="E11" s="1026">
        <f t="shared" si="0"/>
        <v>-20182</v>
      </c>
      <c r="F11" s="1026">
        <f t="shared" si="1"/>
        <v>70408</v>
      </c>
      <c r="G11" s="1027">
        <f t="shared" si="2"/>
        <v>77.72160282591898</v>
      </c>
    </row>
    <row r="12" spans="1:7" ht="16.5" customHeight="1">
      <c r="A12" s="1025" t="s">
        <v>604</v>
      </c>
      <c r="B12" s="1026">
        <v>93238</v>
      </c>
      <c r="C12" s="1026">
        <v>15448</v>
      </c>
      <c r="D12" s="1026">
        <v>34018</v>
      </c>
      <c r="E12" s="1026">
        <f t="shared" si="0"/>
        <v>-18570</v>
      </c>
      <c r="F12" s="1026">
        <f t="shared" si="1"/>
        <v>74668</v>
      </c>
      <c r="G12" s="1027">
        <f t="shared" si="2"/>
        <v>80.08322786846564</v>
      </c>
    </row>
    <row r="13" spans="1:11" ht="16.5" customHeight="1">
      <c r="A13" s="1025" t="s">
        <v>874</v>
      </c>
      <c r="B13" s="1026">
        <v>95350</v>
      </c>
      <c r="C13" s="1026">
        <v>16594</v>
      </c>
      <c r="D13" s="1026">
        <v>32699</v>
      </c>
      <c r="E13" s="1026">
        <f t="shared" si="0"/>
        <v>-16105</v>
      </c>
      <c r="F13" s="1026">
        <f t="shared" si="1"/>
        <v>79245</v>
      </c>
      <c r="G13" s="1027">
        <f t="shared" si="2"/>
        <v>83.10959622443629</v>
      </c>
      <c r="I13" s="426"/>
      <c r="J13" s="426"/>
      <c r="K13" s="426"/>
    </row>
    <row r="14" spans="1:11" ht="16.5" customHeight="1">
      <c r="A14" s="1028" t="s">
        <v>881</v>
      </c>
      <c r="B14" s="1029">
        <v>93922</v>
      </c>
      <c r="C14" s="1029">
        <v>16016</v>
      </c>
      <c r="D14" s="1029">
        <v>29383</v>
      </c>
      <c r="E14" s="1029">
        <f t="shared" si="0"/>
        <v>-13367</v>
      </c>
      <c r="F14" s="1029">
        <f t="shared" si="1"/>
        <v>80555</v>
      </c>
      <c r="G14" s="1030">
        <f t="shared" si="2"/>
        <v>85.76797768360981</v>
      </c>
      <c r="I14" s="426"/>
      <c r="J14" s="426"/>
      <c r="K14" s="426"/>
    </row>
    <row r="15" spans="1:7" ht="16.5" customHeight="1">
      <c r="A15" s="48" t="s">
        <v>397</v>
      </c>
      <c r="B15" s="1105"/>
      <c r="C15" s="1105"/>
      <c r="D15" s="1105"/>
      <c r="E15" s="1105"/>
      <c r="F15" s="1105"/>
      <c r="G15" s="1105"/>
    </row>
    <row r="16" spans="1:7" ht="16.5" customHeight="1">
      <c r="A16" s="1025" t="s">
        <v>637</v>
      </c>
      <c r="B16" s="1026">
        <v>41130</v>
      </c>
      <c r="C16" s="1026">
        <v>8634</v>
      </c>
      <c r="D16" s="1026">
        <v>24016</v>
      </c>
      <c r="E16" s="1026">
        <f aca="true" t="shared" si="3" ref="E16:E22">C16-D16</f>
        <v>-15382</v>
      </c>
      <c r="F16" s="1026">
        <f aca="true" t="shared" si="4" ref="F16:F22">B16+E16</f>
        <v>25748</v>
      </c>
      <c r="G16" s="1027">
        <f aca="true" t="shared" si="5" ref="G16:G22">F16/B16*100</f>
        <v>62.60150741551179</v>
      </c>
    </row>
    <row r="17" spans="1:7" ht="16.5" customHeight="1">
      <c r="A17" s="1025" t="s">
        <v>614</v>
      </c>
      <c r="B17" s="1026">
        <v>34928</v>
      </c>
      <c r="C17" s="1026">
        <v>9604</v>
      </c>
      <c r="D17" s="1026">
        <v>20090</v>
      </c>
      <c r="E17" s="1026">
        <f t="shared" si="3"/>
        <v>-10486</v>
      </c>
      <c r="F17" s="1026">
        <f t="shared" si="4"/>
        <v>24442</v>
      </c>
      <c r="G17" s="1027">
        <f t="shared" si="5"/>
        <v>69.97824095281723</v>
      </c>
    </row>
    <row r="18" spans="1:7" ht="16.5" customHeight="1">
      <c r="A18" s="1025" t="s">
        <v>615</v>
      </c>
      <c r="B18" s="1026">
        <v>38705</v>
      </c>
      <c r="C18" s="1026">
        <v>8365</v>
      </c>
      <c r="D18" s="1026">
        <v>20725</v>
      </c>
      <c r="E18" s="1026">
        <f t="shared" si="3"/>
        <v>-12360</v>
      </c>
      <c r="F18" s="1026">
        <f t="shared" si="4"/>
        <v>26345</v>
      </c>
      <c r="G18" s="1027">
        <f t="shared" si="5"/>
        <v>68.06614132541016</v>
      </c>
    </row>
    <row r="19" spans="1:7" ht="16.5" customHeight="1">
      <c r="A19" s="1025" t="s">
        <v>833</v>
      </c>
      <c r="B19" s="1026">
        <v>41391</v>
      </c>
      <c r="C19" s="1026">
        <v>8035</v>
      </c>
      <c r="D19" s="1026">
        <v>21693</v>
      </c>
      <c r="E19" s="1026">
        <f t="shared" si="3"/>
        <v>-13658</v>
      </c>
      <c r="F19" s="1026">
        <f t="shared" si="4"/>
        <v>27733</v>
      </c>
      <c r="G19" s="1027">
        <f t="shared" si="5"/>
        <v>67.00248846367568</v>
      </c>
    </row>
    <row r="20" spans="1:7" ht="16.5" customHeight="1">
      <c r="A20" s="1025" t="s">
        <v>604</v>
      </c>
      <c r="B20" s="1026">
        <v>42385</v>
      </c>
      <c r="C20" s="1026">
        <v>7831</v>
      </c>
      <c r="D20" s="1026">
        <v>20704</v>
      </c>
      <c r="E20" s="1026">
        <f t="shared" si="3"/>
        <v>-12873</v>
      </c>
      <c r="F20" s="1026">
        <f t="shared" si="4"/>
        <v>29512</v>
      </c>
      <c r="G20" s="1027">
        <f t="shared" si="5"/>
        <v>69.62840627580512</v>
      </c>
    </row>
    <row r="21" spans="1:7" ht="16.5" customHeight="1">
      <c r="A21" s="1025" t="s">
        <v>874</v>
      </c>
      <c r="B21" s="1026">
        <v>43089</v>
      </c>
      <c r="C21" s="1026">
        <v>8442</v>
      </c>
      <c r="D21" s="1026">
        <v>19369</v>
      </c>
      <c r="E21" s="1026">
        <f t="shared" si="3"/>
        <v>-10927</v>
      </c>
      <c r="F21" s="1026">
        <f t="shared" si="4"/>
        <v>32162</v>
      </c>
      <c r="G21" s="1027">
        <f t="shared" si="5"/>
        <v>74.64085961614333</v>
      </c>
    </row>
    <row r="22" spans="1:7" ht="16.5" customHeight="1">
      <c r="A22" s="1028" t="s">
        <v>881</v>
      </c>
      <c r="B22" s="1029">
        <v>42008</v>
      </c>
      <c r="C22" s="1029">
        <v>7912</v>
      </c>
      <c r="D22" s="1029">
        <v>16779</v>
      </c>
      <c r="E22" s="1029">
        <f t="shared" si="3"/>
        <v>-8867</v>
      </c>
      <c r="F22" s="1029">
        <f t="shared" si="4"/>
        <v>33141</v>
      </c>
      <c r="G22" s="1030">
        <f t="shared" si="5"/>
        <v>78.89211578746905</v>
      </c>
    </row>
    <row r="23" spans="1:7" ht="16.5" customHeight="1">
      <c r="A23" s="48" t="s">
        <v>398</v>
      </c>
      <c r="B23" s="1105"/>
      <c r="C23" s="1105"/>
      <c r="D23" s="1105"/>
      <c r="E23" s="1105"/>
      <c r="F23" s="1105"/>
      <c r="G23" s="1105"/>
    </row>
    <row r="24" spans="1:7" ht="16.5" customHeight="1">
      <c r="A24" s="1025" t="s">
        <v>637</v>
      </c>
      <c r="B24" s="1026">
        <v>46394</v>
      </c>
      <c r="C24" s="1026">
        <v>8002</v>
      </c>
      <c r="D24" s="1026">
        <v>12148</v>
      </c>
      <c r="E24" s="1026">
        <f aca="true" t="shared" si="6" ref="E24:E30">C24-D24</f>
        <v>-4146</v>
      </c>
      <c r="F24" s="1026">
        <f aca="true" t="shared" si="7" ref="F24:F30">B24+E24</f>
        <v>42248</v>
      </c>
      <c r="G24" s="1027">
        <f aca="true" t="shared" si="8" ref="G24:G30">F24/B24*100</f>
        <v>91.06349959046428</v>
      </c>
    </row>
    <row r="25" spans="1:7" ht="16.5" customHeight="1">
      <c r="A25" s="1025" t="s">
        <v>614</v>
      </c>
      <c r="B25" s="1026">
        <v>40104</v>
      </c>
      <c r="C25" s="1026">
        <v>7252</v>
      </c>
      <c r="D25" s="1026">
        <v>10494</v>
      </c>
      <c r="E25" s="1026">
        <f t="shared" si="6"/>
        <v>-3242</v>
      </c>
      <c r="F25" s="1026">
        <f t="shared" si="7"/>
        <v>36862</v>
      </c>
      <c r="G25" s="1027">
        <f t="shared" si="8"/>
        <v>91.91601835228406</v>
      </c>
    </row>
    <row r="26" spans="1:7" ht="16.5" customHeight="1">
      <c r="A26" s="1025" t="s">
        <v>615</v>
      </c>
      <c r="B26" s="1026">
        <v>45129</v>
      </c>
      <c r="C26" s="1026">
        <v>6453</v>
      </c>
      <c r="D26" s="1026">
        <v>11932</v>
      </c>
      <c r="E26" s="1026">
        <f t="shared" si="6"/>
        <v>-5479</v>
      </c>
      <c r="F26" s="1026">
        <f t="shared" si="7"/>
        <v>39650</v>
      </c>
      <c r="G26" s="1027">
        <f t="shared" si="8"/>
        <v>87.85924793370117</v>
      </c>
    </row>
    <row r="27" spans="1:7" ht="16.5" customHeight="1">
      <c r="A27" s="1025" t="s">
        <v>833</v>
      </c>
      <c r="B27" s="1005">
        <v>49199</v>
      </c>
      <c r="C27" s="1005">
        <v>6898</v>
      </c>
      <c r="D27" s="1005">
        <v>13422</v>
      </c>
      <c r="E27" s="1026">
        <f t="shared" si="6"/>
        <v>-6524</v>
      </c>
      <c r="F27" s="1005">
        <f t="shared" si="7"/>
        <v>42675</v>
      </c>
      <c r="G27" s="1027">
        <f t="shared" si="8"/>
        <v>86.73956787739588</v>
      </c>
    </row>
    <row r="28" spans="1:7" ht="16.5" customHeight="1">
      <c r="A28" s="1025" t="s">
        <v>604</v>
      </c>
      <c r="B28" s="1005">
        <v>50853</v>
      </c>
      <c r="C28" s="1005">
        <v>7617</v>
      </c>
      <c r="D28" s="1005">
        <v>13314</v>
      </c>
      <c r="E28" s="1026">
        <f t="shared" si="6"/>
        <v>-5697</v>
      </c>
      <c r="F28" s="1005">
        <f t="shared" si="7"/>
        <v>45156</v>
      </c>
      <c r="G28" s="1027">
        <f t="shared" si="8"/>
        <v>88.7971211137986</v>
      </c>
    </row>
    <row r="29" spans="1:7" ht="16.5" customHeight="1">
      <c r="A29" s="1025" t="s">
        <v>874</v>
      </c>
      <c r="B29" s="1005">
        <v>52261</v>
      </c>
      <c r="C29" s="1005">
        <v>8152</v>
      </c>
      <c r="D29" s="1005">
        <v>13330</v>
      </c>
      <c r="E29" s="1026">
        <f t="shared" si="6"/>
        <v>-5178</v>
      </c>
      <c r="F29" s="1005">
        <f t="shared" si="7"/>
        <v>47083</v>
      </c>
      <c r="G29" s="1027">
        <f t="shared" si="8"/>
        <v>90.09203803983851</v>
      </c>
    </row>
    <row r="30" spans="1:7" ht="16.5" customHeight="1">
      <c r="A30" s="1031" t="s">
        <v>881</v>
      </c>
      <c r="B30" s="1032">
        <v>51914</v>
      </c>
      <c r="C30" s="1032">
        <v>8104</v>
      </c>
      <c r="D30" s="1032">
        <v>12604</v>
      </c>
      <c r="E30" s="1033">
        <f t="shared" si="6"/>
        <v>-4500</v>
      </c>
      <c r="F30" s="1032">
        <f t="shared" si="7"/>
        <v>47414</v>
      </c>
      <c r="G30" s="1034">
        <f t="shared" si="8"/>
        <v>91.33181800670339</v>
      </c>
    </row>
    <row r="31" spans="1:7" ht="13.5">
      <c r="A31" s="551"/>
      <c r="B31" s="7"/>
      <c r="C31" s="7"/>
      <c r="D31" s="7"/>
      <c r="E31" s="115"/>
      <c r="F31" s="7"/>
      <c r="G31" s="116"/>
    </row>
    <row r="32" ht="13.5">
      <c r="A32" s="118"/>
    </row>
    <row r="33" ht="13.5">
      <c r="A33" s="118"/>
    </row>
    <row r="34" ht="13.5">
      <c r="A34" s="118"/>
    </row>
    <row r="35" ht="13.5">
      <c r="A35" s="118"/>
    </row>
    <row r="36" ht="13.5">
      <c r="A36" s="118"/>
    </row>
    <row r="37" ht="13.5">
      <c r="A37" s="118"/>
    </row>
    <row r="38" ht="13.5">
      <c r="A38" s="118"/>
    </row>
    <row r="39" ht="13.5">
      <c r="A39" s="118"/>
    </row>
    <row r="40" ht="13.5">
      <c r="A40" s="118"/>
    </row>
    <row r="41" ht="13.5">
      <c r="A41" s="118"/>
    </row>
    <row r="42" ht="13.5">
      <c r="A42" s="118"/>
    </row>
  </sheetData>
  <sheetProtection/>
  <mergeCells count="10">
    <mergeCell ref="G5:G6"/>
    <mergeCell ref="B7:G7"/>
    <mergeCell ref="B15:G15"/>
    <mergeCell ref="B23:G23"/>
    <mergeCell ref="A5:A6"/>
    <mergeCell ref="B5:B6"/>
    <mergeCell ref="C5:C6"/>
    <mergeCell ref="D5:D6"/>
    <mergeCell ref="E5:E6"/>
    <mergeCell ref="F5:F6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8" customWidth="1"/>
    <col min="2" max="10" width="8.625" style="28" customWidth="1"/>
    <col min="11" max="11" width="9.875" style="28" customWidth="1"/>
    <col min="12" max="20" width="8.625" style="28" customWidth="1"/>
    <col min="21" max="16384" width="9.00390625" style="28" customWidth="1"/>
  </cols>
  <sheetData>
    <row r="1" ht="13.5">
      <c r="A1" s="1077" t="s">
        <v>1188</v>
      </c>
    </row>
    <row r="3" spans="1:11" ht="13.5" customHeight="1">
      <c r="A3" s="663" t="s">
        <v>1067</v>
      </c>
      <c r="K3" s="487"/>
    </row>
    <row r="4" ht="6" customHeight="1"/>
    <row r="5" spans="1:20" ht="15" customHeight="1">
      <c r="A5" s="1112" t="s">
        <v>642</v>
      </c>
      <c r="B5" s="27"/>
      <c r="C5" s="27" t="s">
        <v>643</v>
      </c>
      <c r="D5" s="27"/>
      <c r="E5" s="29"/>
      <c r="F5" s="25" t="s">
        <v>644</v>
      </c>
      <c r="G5" s="29"/>
      <c r="H5" s="27"/>
      <c r="I5" s="27" t="s">
        <v>645</v>
      </c>
      <c r="J5" s="29"/>
      <c r="K5" s="1112" t="s">
        <v>642</v>
      </c>
      <c r="L5" s="27"/>
      <c r="M5" s="27" t="s">
        <v>672</v>
      </c>
      <c r="N5" s="27"/>
      <c r="O5" s="27"/>
      <c r="P5" s="27" t="s">
        <v>873</v>
      </c>
      <c r="Q5" s="29"/>
      <c r="R5" s="27"/>
      <c r="S5" s="27" t="s">
        <v>882</v>
      </c>
      <c r="T5" s="29"/>
    </row>
    <row r="6" spans="1:20" ht="15" customHeight="1">
      <c r="A6" s="1113"/>
      <c r="B6" s="6" t="s">
        <v>646</v>
      </c>
      <c r="C6" s="6" t="s">
        <v>647</v>
      </c>
      <c r="D6" s="6" t="s">
        <v>648</v>
      </c>
      <c r="E6" s="26" t="s">
        <v>646</v>
      </c>
      <c r="F6" s="6" t="s">
        <v>647</v>
      </c>
      <c r="G6" s="690" t="s">
        <v>648</v>
      </c>
      <c r="H6" s="26" t="s">
        <v>646</v>
      </c>
      <c r="I6" s="6" t="s">
        <v>647</v>
      </c>
      <c r="J6" s="30" t="s">
        <v>648</v>
      </c>
      <c r="K6" s="1113"/>
      <c r="L6" s="6" t="s">
        <v>646</v>
      </c>
      <c r="M6" s="6" t="s">
        <v>647</v>
      </c>
      <c r="N6" s="30" t="s">
        <v>648</v>
      </c>
      <c r="O6" s="6" t="s">
        <v>646</v>
      </c>
      <c r="P6" s="6" t="s">
        <v>647</v>
      </c>
      <c r="Q6" s="30" t="s">
        <v>648</v>
      </c>
      <c r="R6" s="6" t="s">
        <v>646</v>
      </c>
      <c r="S6" s="6" t="s">
        <v>647</v>
      </c>
      <c r="T6" s="30" t="s">
        <v>648</v>
      </c>
    </row>
    <row r="7" spans="1:20" ht="15" customHeight="1">
      <c r="A7" s="689" t="s">
        <v>646</v>
      </c>
      <c r="B7" s="11">
        <v>75032</v>
      </c>
      <c r="C7" s="11">
        <v>34928</v>
      </c>
      <c r="D7" s="427">
        <v>40104</v>
      </c>
      <c r="E7" s="11">
        <v>83834</v>
      </c>
      <c r="F7" s="11">
        <v>38705</v>
      </c>
      <c r="G7" s="11">
        <v>45129</v>
      </c>
      <c r="H7" s="31">
        <v>90590</v>
      </c>
      <c r="I7" s="11">
        <v>41391</v>
      </c>
      <c r="J7" s="691">
        <v>49199</v>
      </c>
      <c r="K7" s="689" t="s">
        <v>646</v>
      </c>
      <c r="L7" s="541">
        <v>93238</v>
      </c>
      <c r="M7" s="542">
        <v>42385</v>
      </c>
      <c r="N7" s="543">
        <v>50853</v>
      </c>
      <c r="O7" s="541">
        <v>95350</v>
      </c>
      <c r="P7" s="541">
        <v>43089</v>
      </c>
      <c r="Q7" s="693">
        <v>52261</v>
      </c>
      <c r="R7" s="541">
        <v>93922</v>
      </c>
      <c r="S7" s="541">
        <v>42008</v>
      </c>
      <c r="T7" s="541">
        <v>51914</v>
      </c>
    </row>
    <row r="8" spans="1:20" ht="13.5" customHeight="1">
      <c r="A8" s="32"/>
      <c r="B8" s="33"/>
      <c r="C8" s="33"/>
      <c r="D8" s="34"/>
      <c r="E8" s="33"/>
      <c r="F8" s="33"/>
      <c r="G8" s="33"/>
      <c r="H8" s="12"/>
      <c r="I8" s="33"/>
      <c r="J8" s="692"/>
      <c r="K8" s="32"/>
      <c r="L8" s="35"/>
      <c r="M8" s="35"/>
      <c r="N8" s="428"/>
      <c r="O8" s="35"/>
      <c r="P8" s="35"/>
      <c r="Q8" s="694"/>
      <c r="R8" s="35"/>
      <c r="S8" s="35"/>
      <c r="T8" s="35"/>
    </row>
    <row r="9" spans="1:20" ht="15" customHeight="1">
      <c r="A9" s="32" t="s">
        <v>649</v>
      </c>
      <c r="B9" s="33">
        <v>3120</v>
      </c>
      <c r="C9" s="33">
        <v>1584</v>
      </c>
      <c r="D9" s="34">
        <v>1536</v>
      </c>
      <c r="E9" s="33">
        <v>3641</v>
      </c>
      <c r="F9" s="33">
        <v>1863</v>
      </c>
      <c r="G9" s="33">
        <v>1778</v>
      </c>
      <c r="H9" s="12">
        <v>4226</v>
      </c>
      <c r="I9" s="33">
        <v>2179</v>
      </c>
      <c r="J9" s="33">
        <v>2047</v>
      </c>
      <c r="K9" s="32" t="s">
        <v>649</v>
      </c>
      <c r="L9" s="35">
        <v>4229</v>
      </c>
      <c r="M9" s="35">
        <v>2162</v>
      </c>
      <c r="N9" s="428">
        <v>2067</v>
      </c>
      <c r="O9" s="35">
        <v>3772</v>
      </c>
      <c r="P9" s="35">
        <v>1908</v>
      </c>
      <c r="Q9" s="694">
        <v>1864</v>
      </c>
      <c r="R9" s="35">
        <f>SUM(R10:R14)</f>
        <v>3168</v>
      </c>
      <c r="S9" s="35">
        <f>SUM(S10:S14)</f>
        <v>1597</v>
      </c>
      <c r="T9" s="35">
        <f>SUM(T10:T14)</f>
        <v>1571</v>
      </c>
    </row>
    <row r="10" spans="1:20" ht="15" customHeight="1">
      <c r="A10" s="32">
        <v>0</v>
      </c>
      <c r="B10" s="33">
        <v>566</v>
      </c>
      <c r="C10" s="33">
        <v>274</v>
      </c>
      <c r="D10" s="34">
        <v>292</v>
      </c>
      <c r="E10" s="33">
        <v>789</v>
      </c>
      <c r="F10" s="33">
        <v>413</v>
      </c>
      <c r="G10" s="33">
        <v>376</v>
      </c>
      <c r="H10" s="12">
        <v>831</v>
      </c>
      <c r="I10" s="33">
        <v>429</v>
      </c>
      <c r="J10" s="33">
        <v>402</v>
      </c>
      <c r="K10" s="32">
        <v>0</v>
      </c>
      <c r="L10" s="544">
        <v>835</v>
      </c>
      <c r="M10" s="545">
        <v>428</v>
      </c>
      <c r="N10" s="546">
        <v>407</v>
      </c>
      <c r="O10" s="544">
        <v>668</v>
      </c>
      <c r="P10" s="545">
        <v>337</v>
      </c>
      <c r="Q10" s="695">
        <v>331</v>
      </c>
      <c r="R10" s="697">
        <v>542</v>
      </c>
      <c r="S10" s="697">
        <v>262</v>
      </c>
      <c r="T10" s="697">
        <v>280</v>
      </c>
    </row>
    <row r="11" spans="1:20" ht="15" customHeight="1">
      <c r="A11" s="32">
        <v>1</v>
      </c>
      <c r="B11" s="33">
        <v>621</v>
      </c>
      <c r="C11" s="33">
        <v>336</v>
      </c>
      <c r="D11" s="34">
        <v>285</v>
      </c>
      <c r="E11" s="33">
        <v>727</v>
      </c>
      <c r="F11" s="33">
        <v>374</v>
      </c>
      <c r="G11" s="33">
        <v>353</v>
      </c>
      <c r="H11" s="12">
        <v>815</v>
      </c>
      <c r="I11" s="33">
        <v>406</v>
      </c>
      <c r="J11" s="33">
        <v>409</v>
      </c>
      <c r="K11" s="32">
        <v>1</v>
      </c>
      <c r="L11" s="544">
        <v>836</v>
      </c>
      <c r="M11" s="545">
        <v>421</v>
      </c>
      <c r="N11" s="546">
        <v>415</v>
      </c>
      <c r="O11" s="544">
        <v>756</v>
      </c>
      <c r="P11" s="545">
        <v>377</v>
      </c>
      <c r="Q11" s="695">
        <v>379</v>
      </c>
      <c r="R11" s="697">
        <v>572</v>
      </c>
      <c r="S11" s="697">
        <v>285</v>
      </c>
      <c r="T11" s="697">
        <v>287</v>
      </c>
    </row>
    <row r="12" spans="1:20" ht="15" customHeight="1">
      <c r="A12" s="32">
        <v>2</v>
      </c>
      <c r="B12" s="33">
        <v>657</v>
      </c>
      <c r="C12" s="33">
        <v>332</v>
      </c>
      <c r="D12" s="34">
        <v>325</v>
      </c>
      <c r="E12" s="33">
        <v>708</v>
      </c>
      <c r="F12" s="33">
        <v>348</v>
      </c>
      <c r="G12" s="33">
        <v>360</v>
      </c>
      <c r="H12" s="12">
        <v>846</v>
      </c>
      <c r="I12" s="33">
        <v>443</v>
      </c>
      <c r="J12" s="33">
        <v>403</v>
      </c>
      <c r="K12" s="32">
        <v>2</v>
      </c>
      <c r="L12" s="544">
        <v>843</v>
      </c>
      <c r="M12" s="545">
        <v>431</v>
      </c>
      <c r="N12" s="546">
        <v>412</v>
      </c>
      <c r="O12" s="544">
        <v>771</v>
      </c>
      <c r="P12" s="545">
        <v>390</v>
      </c>
      <c r="Q12" s="695">
        <v>381</v>
      </c>
      <c r="R12" s="697">
        <v>679</v>
      </c>
      <c r="S12" s="697">
        <v>361</v>
      </c>
      <c r="T12" s="697">
        <v>318</v>
      </c>
    </row>
    <row r="13" spans="1:20" ht="15" customHeight="1">
      <c r="A13" s="32">
        <v>3</v>
      </c>
      <c r="B13" s="33">
        <v>638</v>
      </c>
      <c r="C13" s="33">
        <v>304</v>
      </c>
      <c r="D13" s="34">
        <v>334</v>
      </c>
      <c r="E13" s="33">
        <v>735</v>
      </c>
      <c r="F13" s="33">
        <v>364</v>
      </c>
      <c r="G13" s="33">
        <v>371</v>
      </c>
      <c r="H13" s="12">
        <v>861</v>
      </c>
      <c r="I13" s="33">
        <v>457</v>
      </c>
      <c r="J13" s="33">
        <v>404</v>
      </c>
      <c r="K13" s="32">
        <v>3</v>
      </c>
      <c r="L13" s="544">
        <v>851</v>
      </c>
      <c r="M13" s="545">
        <v>440</v>
      </c>
      <c r="N13" s="546">
        <v>411</v>
      </c>
      <c r="O13" s="544">
        <v>767</v>
      </c>
      <c r="P13" s="545">
        <v>390</v>
      </c>
      <c r="Q13" s="695">
        <v>377</v>
      </c>
      <c r="R13" s="697">
        <v>644</v>
      </c>
      <c r="S13" s="697">
        <v>330</v>
      </c>
      <c r="T13" s="697">
        <v>314</v>
      </c>
    </row>
    <row r="14" spans="1:20" ht="15" customHeight="1">
      <c r="A14" s="32">
        <v>4</v>
      </c>
      <c r="B14" s="33">
        <v>638</v>
      </c>
      <c r="C14" s="33">
        <v>338</v>
      </c>
      <c r="D14" s="34">
        <v>300</v>
      </c>
      <c r="E14" s="33">
        <v>682</v>
      </c>
      <c r="F14" s="33">
        <v>364</v>
      </c>
      <c r="G14" s="33">
        <v>318</v>
      </c>
      <c r="H14" s="12">
        <v>873</v>
      </c>
      <c r="I14" s="33">
        <v>444</v>
      </c>
      <c r="J14" s="33">
        <v>429</v>
      </c>
      <c r="K14" s="32">
        <v>4</v>
      </c>
      <c r="L14" s="544">
        <v>864</v>
      </c>
      <c r="M14" s="545">
        <v>442</v>
      </c>
      <c r="N14" s="546">
        <v>422</v>
      </c>
      <c r="O14" s="544">
        <v>810</v>
      </c>
      <c r="P14" s="545">
        <v>414</v>
      </c>
      <c r="Q14" s="695">
        <v>396</v>
      </c>
      <c r="R14" s="697">
        <v>731</v>
      </c>
      <c r="S14" s="697">
        <v>359</v>
      </c>
      <c r="T14" s="697">
        <v>372</v>
      </c>
    </row>
    <row r="15" spans="1:20" ht="13.5" customHeight="1">
      <c r="A15" s="32"/>
      <c r="B15" s="33"/>
      <c r="C15" s="33"/>
      <c r="D15" s="34"/>
      <c r="E15" s="33"/>
      <c r="F15" s="33"/>
      <c r="G15" s="33"/>
      <c r="H15" s="12"/>
      <c r="I15" s="33"/>
      <c r="J15" s="33"/>
      <c r="K15" s="32"/>
      <c r="L15" s="35"/>
      <c r="M15" s="35"/>
      <c r="N15" s="428"/>
      <c r="O15" s="35"/>
      <c r="P15" s="35"/>
      <c r="Q15" s="694"/>
      <c r="R15" s="35"/>
      <c r="S15" s="35"/>
      <c r="T15" s="35"/>
    </row>
    <row r="16" spans="1:20" ht="15" customHeight="1">
      <c r="A16" s="32" t="s">
        <v>650</v>
      </c>
      <c r="B16" s="33">
        <v>3516</v>
      </c>
      <c r="C16" s="33">
        <v>1793</v>
      </c>
      <c r="D16" s="34">
        <v>1723</v>
      </c>
      <c r="E16" s="33">
        <v>3367</v>
      </c>
      <c r="F16" s="33">
        <v>1704</v>
      </c>
      <c r="G16" s="33">
        <v>1663</v>
      </c>
      <c r="H16" s="12">
        <v>3965</v>
      </c>
      <c r="I16" s="33">
        <v>1998</v>
      </c>
      <c r="J16" s="33">
        <v>1967</v>
      </c>
      <c r="K16" s="32" t="s">
        <v>650</v>
      </c>
      <c r="L16" s="35">
        <v>4285</v>
      </c>
      <c r="M16" s="35">
        <v>2217</v>
      </c>
      <c r="N16" s="428">
        <v>2068</v>
      </c>
      <c r="O16" s="35">
        <v>4343</v>
      </c>
      <c r="P16" s="35">
        <v>2215</v>
      </c>
      <c r="Q16" s="694">
        <v>2128</v>
      </c>
      <c r="R16" s="35">
        <f>SUM(R17:R21)</f>
        <v>3922</v>
      </c>
      <c r="S16" s="35">
        <f>SUM(S17:S21)</f>
        <v>1988</v>
      </c>
      <c r="T16" s="35">
        <f>SUM(T17:T21)</f>
        <v>1934</v>
      </c>
    </row>
    <row r="17" spans="1:20" ht="15" customHeight="1">
      <c r="A17" s="32">
        <v>5</v>
      </c>
      <c r="B17" s="33">
        <v>657</v>
      </c>
      <c r="C17" s="33">
        <v>316</v>
      </c>
      <c r="D17" s="34">
        <v>341</v>
      </c>
      <c r="E17" s="33">
        <v>655</v>
      </c>
      <c r="F17" s="33">
        <v>324</v>
      </c>
      <c r="G17" s="33">
        <v>331</v>
      </c>
      <c r="H17" s="12">
        <v>854</v>
      </c>
      <c r="I17" s="33">
        <v>438</v>
      </c>
      <c r="J17" s="33">
        <v>416</v>
      </c>
      <c r="K17" s="32">
        <v>5</v>
      </c>
      <c r="L17" s="544">
        <v>829</v>
      </c>
      <c r="M17" s="545">
        <v>444</v>
      </c>
      <c r="N17" s="546">
        <v>385</v>
      </c>
      <c r="O17" s="544">
        <v>867</v>
      </c>
      <c r="P17" s="545">
        <v>430</v>
      </c>
      <c r="Q17" s="695">
        <v>437</v>
      </c>
      <c r="R17" s="544">
        <v>718</v>
      </c>
      <c r="S17" s="697">
        <v>374</v>
      </c>
      <c r="T17" s="697">
        <v>344</v>
      </c>
    </row>
    <row r="18" spans="1:20" ht="15" customHeight="1">
      <c r="A18" s="32">
        <v>6</v>
      </c>
      <c r="B18" s="33">
        <v>655</v>
      </c>
      <c r="C18" s="33">
        <v>353</v>
      </c>
      <c r="D18" s="34">
        <v>302</v>
      </c>
      <c r="E18" s="33">
        <v>681</v>
      </c>
      <c r="F18" s="33">
        <v>350</v>
      </c>
      <c r="G18" s="33">
        <v>331</v>
      </c>
      <c r="H18" s="12">
        <v>845</v>
      </c>
      <c r="I18" s="33">
        <v>431</v>
      </c>
      <c r="J18" s="33">
        <v>414</v>
      </c>
      <c r="K18" s="32">
        <v>6</v>
      </c>
      <c r="L18" s="544">
        <v>859</v>
      </c>
      <c r="M18" s="545">
        <v>428</v>
      </c>
      <c r="N18" s="546">
        <v>431</v>
      </c>
      <c r="O18" s="544">
        <v>842</v>
      </c>
      <c r="P18" s="545">
        <v>434</v>
      </c>
      <c r="Q18" s="695">
        <v>408</v>
      </c>
      <c r="R18" s="544">
        <v>809</v>
      </c>
      <c r="S18" s="697">
        <v>399</v>
      </c>
      <c r="T18" s="697">
        <v>410</v>
      </c>
    </row>
    <row r="19" spans="1:20" ht="15" customHeight="1">
      <c r="A19" s="32">
        <v>7</v>
      </c>
      <c r="B19" s="33">
        <v>678</v>
      </c>
      <c r="C19" s="33">
        <v>342</v>
      </c>
      <c r="D19" s="34">
        <v>336</v>
      </c>
      <c r="E19" s="33">
        <v>684</v>
      </c>
      <c r="F19" s="33">
        <v>366</v>
      </c>
      <c r="G19" s="33">
        <v>318</v>
      </c>
      <c r="H19" s="12">
        <v>790</v>
      </c>
      <c r="I19" s="33">
        <v>374</v>
      </c>
      <c r="J19" s="33">
        <v>416</v>
      </c>
      <c r="K19" s="32">
        <v>7</v>
      </c>
      <c r="L19" s="544">
        <v>881</v>
      </c>
      <c r="M19" s="545">
        <v>453</v>
      </c>
      <c r="N19" s="546">
        <v>428</v>
      </c>
      <c r="O19" s="544">
        <v>879</v>
      </c>
      <c r="P19" s="545">
        <v>452</v>
      </c>
      <c r="Q19" s="695">
        <v>427</v>
      </c>
      <c r="R19" s="544">
        <v>803</v>
      </c>
      <c r="S19" s="697">
        <v>408</v>
      </c>
      <c r="T19" s="697">
        <v>395</v>
      </c>
    </row>
    <row r="20" spans="1:20" ht="15" customHeight="1">
      <c r="A20" s="32">
        <v>8</v>
      </c>
      <c r="B20" s="33">
        <v>735</v>
      </c>
      <c r="C20" s="33">
        <v>374</v>
      </c>
      <c r="D20" s="34">
        <v>361</v>
      </c>
      <c r="E20" s="33">
        <v>685</v>
      </c>
      <c r="F20" s="33">
        <v>326</v>
      </c>
      <c r="G20" s="33">
        <v>359</v>
      </c>
      <c r="H20" s="12">
        <v>730</v>
      </c>
      <c r="I20" s="33">
        <v>374</v>
      </c>
      <c r="J20" s="33">
        <v>356</v>
      </c>
      <c r="K20" s="32">
        <v>8</v>
      </c>
      <c r="L20" s="544">
        <v>822</v>
      </c>
      <c r="M20" s="545">
        <v>433</v>
      </c>
      <c r="N20" s="546">
        <v>389</v>
      </c>
      <c r="O20" s="544">
        <v>864</v>
      </c>
      <c r="P20" s="545">
        <v>449</v>
      </c>
      <c r="Q20" s="695">
        <v>415</v>
      </c>
      <c r="R20" s="544">
        <v>763</v>
      </c>
      <c r="S20" s="697">
        <v>389</v>
      </c>
      <c r="T20" s="697">
        <v>374</v>
      </c>
    </row>
    <row r="21" spans="1:20" ht="15" customHeight="1">
      <c r="A21" s="32">
        <v>9</v>
      </c>
      <c r="B21" s="33">
        <v>791</v>
      </c>
      <c r="C21" s="33">
        <v>408</v>
      </c>
      <c r="D21" s="34">
        <v>383</v>
      </c>
      <c r="E21" s="33">
        <v>662</v>
      </c>
      <c r="F21" s="33">
        <v>338</v>
      </c>
      <c r="G21" s="33">
        <v>324</v>
      </c>
      <c r="H21" s="12">
        <v>746</v>
      </c>
      <c r="I21" s="33">
        <v>381</v>
      </c>
      <c r="J21" s="33">
        <v>365</v>
      </c>
      <c r="K21" s="32">
        <v>9</v>
      </c>
      <c r="L21" s="544">
        <v>894</v>
      </c>
      <c r="M21" s="545">
        <v>459</v>
      </c>
      <c r="N21" s="546">
        <v>435</v>
      </c>
      <c r="O21" s="544">
        <v>891</v>
      </c>
      <c r="P21" s="545">
        <v>450</v>
      </c>
      <c r="Q21" s="695">
        <v>441</v>
      </c>
      <c r="R21" s="544">
        <v>829</v>
      </c>
      <c r="S21" s="697">
        <v>418</v>
      </c>
      <c r="T21" s="697">
        <v>411</v>
      </c>
    </row>
    <row r="22" spans="1:20" ht="13.5" customHeight="1">
      <c r="A22" s="32"/>
      <c r="B22" s="33"/>
      <c r="C22" s="33"/>
      <c r="D22" s="34"/>
      <c r="E22" s="33"/>
      <c r="F22" s="33"/>
      <c r="G22" s="33"/>
      <c r="H22" s="12"/>
      <c r="I22" s="33"/>
      <c r="J22" s="33"/>
      <c r="K22" s="32"/>
      <c r="L22" s="35"/>
      <c r="M22" s="35"/>
      <c r="N22" s="428"/>
      <c r="O22" s="35"/>
      <c r="P22" s="35"/>
      <c r="Q22" s="694"/>
      <c r="R22" s="35"/>
      <c r="S22" s="35"/>
      <c r="T22" s="35"/>
    </row>
    <row r="23" spans="1:20" ht="15" customHeight="1">
      <c r="A23" s="32" t="s">
        <v>651</v>
      </c>
      <c r="B23" s="33">
        <v>4156</v>
      </c>
      <c r="C23" s="33">
        <v>2105</v>
      </c>
      <c r="D23" s="34">
        <v>2051</v>
      </c>
      <c r="E23" s="33">
        <v>3567</v>
      </c>
      <c r="F23" s="33">
        <v>1806</v>
      </c>
      <c r="G23" s="33">
        <v>1761</v>
      </c>
      <c r="H23" s="12">
        <v>3536</v>
      </c>
      <c r="I23" s="33">
        <v>1786</v>
      </c>
      <c r="J23" s="33">
        <v>1750</v>
      </c>
      <c r="K23" s="32" t="s">
        <v>651</v>
      </c>
      <c r="L23" s="35">
        <v>4121</v>
      </c>
      <c r="M23" s="35">
        <v>2086</v>
      </c>
      <c r="N23" s="428">
        <v>2035</v>
      </c>
      <c r="O23" s="35">
        <v>4403</v>
      </c>
      <c r="P23" s="35">
        <v>2266</v>
      </c>
      <c r="Q23" s="694">
        <v>2137</v>
      </c>
      <c r="R23" s="35">
        <f>SUM(R24:R28)</f>
        <v>4365</v>
      </c>
      <c r="S23" s="35">
        <f>SUM(S24:S28)</f>
        <v>2231</v>
      </c>
      <c r="T23" s="35">
        <f>SUM(T24:T28)</f>
        <v>2134</v>
      </c>
    </row>
    <row r="24" spans="1:20" ht="15" customHeight="1">
      <c r="A24" s="32">
        <v>10</v>
      </c>
      <c r="B24" s="33">
        <v>747</v>
      </c>
      <c r="C24" s="33">
        <v>399</v>
      </c>
      <c r="D24" s="34">
        <v>348</v>
      </c>
      <c r="E24" s="33">
        <v>674</v>
      </c>
      <c r="F24" s="33">
        <v>325</v>
      </c>
      <c r="G24" s="33">
        <v>349</v>
      </c>
      <c r="H24" s="12">
        <v>703</v>
      </c>
      <c r="I24" s="33">
        <v>344</v>
      </c>
      <c r="J24" s="33">
        <v>359</v>
      </c>
      <c r="K24" s="32">
        <v>10</v>
      </c>
      <c r="L24" s="544">
        <v>853</v>
      </c>
      <c r="M24" s="545">
        <v>462</v>
      </c>
      <c r="N24" s="546">
        <v>391</v>
      </c>
      <c r="O24" s="544">
        <v>873</v>
      </c>
      <c r="P24" s="545">
        <v>458</v>
      </c>
      <c r="Q24" s="695">
        <v>415</v>
      </c>
      <c r="R24" s="697">
        <v>885</v>
      </c>
      <c r="S24" s="545">
        <v>450</v>
      </c>
      <c r="T24" s="545">
        <v>435</v>
      </c>
    </row>
    <row r="25" spans="1:20" ht="15" customHeight="1">
      <c r="A25" s="32">
        <v>11</v>
      </c>
      <c r="B25" s="33">
        <v>812</v>
      </c>
      <c r="C25" s="33">
        <v>389</v>
      </c>
      <c r="D25" s="34">
        <v>423</v>
      </c>
      <c r="E25" s="33">
        <v>657</v>
      </c>
      <c r="F25" s="33">
        <v>351</v>
      </c>
      <c r="G25" s="33">
        <v>306</v>
      </c>
      <c r="H25" s="12">
        <v>703</v>
      </c>
      <c r="I25" s="33">
        <v>358</v>
      </c>
      <c r="J25" s="33">
        <v>345</v>
      </c>
      <c r="K25" s="32">
        <v>11</v>
      </c>
      <c r="L25" s="544">
        <v>873</v>
      </c>
      <c r="M25" s="545">
        <v>438</v>
      </c>
      <c r="N25" s="546">
        <v>435</v>
      </c>
      <c r="O25" s="544">
        <v>891</v>
      </c>
      <c r="P25" s="545">
        <v>448</v>
      </c>
      <c r="Q25" s="695">
        <v>443</v>
      </c>
      <c r="R25" s="697">
        <v>842</v>
      </c>
      <c r="S25" s="545">
        <v>441</v>
      </c>
      <c r="T25" s="545">
        <v>401</v>
      </c>
    </row>
    <row r="26" spans="1:20" ht="15" customHeight="1">
      <c r="A26" s="32">
        <v>12</v>
      </c>
      <c r="B26" s="33">
        <v>839</v>
      </c>
      <c r="C26" s="33">
        <v>433</v>
      </c>
      <c r="D26" s="34">
        <v>406</v>
      </c>
      <c r="E26" s="33">
        <v>703</v>
      </c>
      <c r="F26" s="33">
        <v>338</v>
      </c>
      <c r="G26" s="33">
        <v>365</v>
      </c>
      <c r="H26" s="12">
        <v>724</v>
      </c>
      <c r="I26" s="33">
        <v>382</v>
      </c>
      <c r="J26" s="33">
        <v>342</v>
      </c>
      <c r="K26" s="32">
        <v>12</v>
      </c>
      <c r="L26" s="544">
        <v>824</v>
      </c>
      <c r="M26" s="545">
        <v>390</v>
      </c>
      <c r="N26" s="546">
        <v>434</v>
      </c>
      <c r="O26" s="544">
        <v>864</v>
      </c>
      <c r="P26" s="545">
        <v>453</v>
      </c>
      <c r="Q26" s="695">
        <v>411</v>
      </c>
      <c r="R26" s="697">
        <v>877</v>
      </c>
      <c r="S26" s="545">
        <v>450</v>
      </c>
      <c r="T26" s="545">
        <v>427</v>
      </c>
    </row>
    <row r="27" spans="1:20" ht="15" customHeight="1">
      <c r="A27" s="32">
        <v>13</v>
      </c>
      <c r="B27" s="33">
        <v>842</v>
      </c>
      <c r="C27" s="33">
        <v>427</v>
      </c>
      <c r="D27" s="34">
        <v>415</v>
      </c>
      <c r="E27" s="33">
        <v>736</v>
      </c>
      <c r="F27" s="33">
        <v>374</v>
      </c>
      <c r="G27" s="33">
        <v>362</v>
      </c>
      <c r="H27" s="12">
        <v>713</v>
      </c>
      <c r="I27" s="33">
        <v>356</v>
      </c>
      <c r="J27" s="33">
        <v>357</v>
      </c>
      <c r="K27" s="32">
        <v>13</v>
      </c>
      <c r="L27" s="544">
        <v>798</v>
      </c>
      <c r="M27" s="545">
        <v>398</v>
      </c>
      <c r="N27" s="546">
        <v>400</v>
      </c>
      <c r="O27" s="544">
        <v>878</v>
      </c>
      <c r="P27" s="545">
        <v>455</v>
      </c>
      <c r="Q27" s="695">
        <v>423</v>
      </c>
      <c r="R27" s="697">
        <v>864</v>
      </c>
      <c r="S27" s="545">
        <v>441</v>
      </c>
      <c r="T27" s="545">
        <v>423</v>
      </c>
    </row>
    <row r="28" spans="1:20" ht="15" customHeight="1">
      <c r="A28" s="32">
        <v>14</v>
      </c>
      <c r="B28" s="33">
        <v>916</v>
      </c>
      <c r="C28" s="33">
        <v>457</v>
      </c>
      <c r="D28" s="34">
        <v>459</v>
      </c>
      <c r="E28" s="33">
        <v>797</v>
      </c>
      <c r="F28" s="33">
        <v>418</v>
      </c>
      <c r="G28" s="33">
        <v>379</v>
      </c>
      <c r="H28" s="12">
        <v>693</v>
      </c>
      <c r="I28" s="33">
        <v>346</v>
      </c>
      <c r="J28" s="33">
        <v>347</v>
      </c>
      <c r="K28" s="32">
        <v>14</v>
      </c>
      <c r="L28" s="544">
        <v>773</v>
      </c>
      <c r="M28" s="545">
        <v>398</v>
      </c>
      <c r="N28" s="546">
        <v>375</v>
      </c>
      <c r="O28" s="544">
        <v>897</v>
      </c>
      <c r="P28" s="545">
        <v>452</v>
      </c>
      <c r="Q28" s="695">
        <v>445</v>
      </c>
      <c r="R28" s="697">
        <v>897</v>
      </c>
      <c r="S28" s="545">
        <v>449</v>
      </c>
      <c r="T28" s="545">
        <v>448</v>
      </c>
    </row>
    <row r="29" spans="1:20" ht="13.5" customHeight="1">
      <c r="A29" s="32"/>
      <c r="B29" s="33"/>
      <c r="C29" s="33"/>
      <c r="D29" s="34"/>
      <c r="E29" s="33"/>
      <c r="F29" s="33"/>
      <c r="G29" s="33"/>
      <c r="H29" s="12"/>
      <c r="I29" s="33"/>
      <c r="J29" s="33"/>
      <c r="K29" s="32"/>
      <c r="L29" s="35"/>
      <c r="M29" s="35"/>
      <c r="N29" s="428"/>
      <c r="O29" s="35"/>
      <c r="P29" s="35"/>
      <c r="Q29" s="694"/>
      <c r="R29" s="35"/>
      <c r="S29" s="35"/>
      <c r="T29" s="35"/>
    </row>
    <row r="30" spans="1:20" ht="15" customHeight="1">
      <c r="A30" s="32" t="s">
        <v>652</v>
      </c>
      <c r="B30" s="33">
        <v>4715</v>
      </c>
      <c r="C30" s="33">
        <v>2290</v>
      </c>
      <c r="D30" s="34">
        <v>2425</v>
      </c>
      <c r="E30" s="33">
        <v>4451</v>
      </c>
      <c r="F30" s="33">
        <v>2193</v>
      </c>
      <c r="G30" s="33">
        <v>2258</v>
      </c>
      <c r="H30" s="12">
        <v>4012</v>
      </c>
      <c r="I30" s="33">
        <v>2043</v>
      </c>
      <c r="J30" s="33">
        <v>1969</v>
      </c>
      <c r="K30" s="32" t="s">
        <v>652</v>
      </c>
      <c r="L30" s="35">
        <v>3793</v>
      </c>
      <c r="M30" s="35">
        <v>1924</v>
      </c>
      <c r="N30" s="428">
        <v>1869</v>
      </c>
      <c r="O30" s="35">
        <v>4391</v>
      </c>
      <c r="P30" s="35">
        <v>2235</v>
      </c>
      <c r="Q30" s="694">
        <v>2156</v>
      </c>
      <c r="R30" s="35">
        <f>SUM(R31:R35)</f>
        <v>4436</v>
      </c>
      <c r="S30" s="35">
        <f>SUM(S31:S35)</f>
        <v>2329</v>
      </c>
      <c r="T30" s="35">
        <f>SUM(T31:T35)</f>
        <v>2107</v>
      </c>
    </row>
    <row r="31" spans="1:20" ht="15" customHeight="1">
      <c r="A31" s="32">
        <v>15</v>
      </c>
      <c r="B31" s="33">
        <v>887</v>
      </c>
      <c r="C31" s="33">
        <v>443</v>
      </c>
      <c r="D31" s="34">
        <v>444</v>
      </c>
      <c r="E31" s="33">
        <v>793</v>
      </c>
      <c r="F31" s="33">
        <v>419</v>
      </c>
      <c r="G31" s="33">
        <v>374</v>
      </c>
      <c r="H31" s="12">
        <v>730</v>
      </c>
      <c r="I31" s="33">
        <v>360</v>
      </c>
      <c r="J31" s="33">
        <v>370</v>
      </c>
      <c r="K31" s="32">
        <v>15</v>
      </c>
      <c r="L31" s="544">
        <v>755</v>
      </c>
      <c r="M31" s="545">
        <v>384</v>
      </c>
      <c r="N31" s="546">
        <v>371</v>
      </c>
      <c r="O31" s="544">
        <v>879</v>
      </c>
      <c r="P31" s="545">
        <v>470</v>
      </c>
      <c r="Q31" s="695">
        <v>409</v>
      </c>
      <c r="R31" s="698">
        <v>893</v>
      </c>
      <c r="S31" s="545">
        <v>483</v>
      </c>
      <c r="T31" s="545">
        <v>410</v>
      </c>
    </row>
    <row r="32" spans="1:20" ht="15" customHeight="1">
      <c r="A32" s="32">
        <v>16</v>
      </c>
      <c r="B32" s="33">
        <v>852</v>
      </c>
      <c r="C32" s="33">
        <v>434</v>
      </c>
      <c r="D32" s="34">
        <v>418</v>
      </c>
      <c r="E32" s="33">
        <v>828</v>
      </c>
      <c r="F32" s="33">
        <v>401</v>
      </c>
      <c r="G32" s="33">
        <v>427</v>
      </c>
      <c r="H32" s="12">
        <v>692</v>
      </c>
      <c r="I32" s="33">
        <v>371</v>
      </c>
      <c r="J32" s="33">
        <v>321</v>
      </c>
      <c r="K32" s="32">
        <v>16</v>
      </c>
      <c r="L32" s="544">
        <v>769</v>
      </c>
      <c r="M32" s="545">
        <v>387</v>
      </c>
      <c r="N32" s="546">
        <v>382</v>
      </c>
      <c r="O32" s="544">
        <v>929</v>
      </c>
      <c r="P32" s="545">
        <v>462</v>
      </c>
      <c r="Q32" s="695">
        <v>467</v>
      </c>
      <c r="R32" s="698">
        <v>878</v>
      </c>
      <c r="S32" s="545">
        <v>449</v>
      </c>
      <c r="T32" s="545">
        <v>429</v>
      </c>
    </row>
    <row r="33" spans="1:20" ht="15" customHeight="1">
      <c r="A33" s="32">
        <v>17</v>
      </c>
      <c r="B33" s="33">
        <v>950</v>
      </c>
      <c r="C33" s="33">
        <v>466</v>
      </c>
      <c r="D33" s="34">
        <v>484</v>
      </c>
      <c r="E33" s="33">
        <v>898</v>
      </c>
      <c r="F33" s="33">
        <v>460</v>
      </c>
      <c r="G33" s="33">
        <v>438</v>
      </c>
      <c r="H33" s="12">
        <v>740</v>
      </c>
      <c r="I33" s="33">
        <v>368</v>
      </c>
      <c r="J33" s="33">
        <v>372</v>
      </c>
      <c r="K33" s="32">
        <v>17</v>
      </c>
      <c r="L33" s="544">
        <v>740</v>
      </c>
      <c r="M33" s="545">
        <v>396</v>
      </c>
      <c r="N33" s="546">
        <v>344</v>
      </c>
      <c r="O33" s="544">
        <v>848</v>
      </c>
      <c r="P33" s="545">
        <v>398</v>
      </c>
      <c r="Q33" s="695">
        <v>450</v>
      </c>
      <c r="R33" s="698">
        <v>874</v>
      </c>
      <c r="S33" s="545">
        <v>463</v>
      </c>
      <c r="T33" s="545">
        <v>411</v>
      </c>
    </row>
    <row r="34" spans="1:20" ht="15" customHeight="1">
      <c r="A34" s="32">
        <v>18</v>
      </c>
      <c r="B34" s="33">
        <v>967</v>
      </c>
      <c r="C34" s="33">
        <v>478</v>
      </c>
      <c r="D34" s="34">
        <v>489</v>
      </c>
      <c r="E34" s="33">
        <v>948</v>
      </c>
      <c r="F34" s="33">
        <v>448</v>
      </c>
      <c r="G34" s="33">
        <v>500</v>
      </c>
      <c r="H34" s="12">
        <v>873</v>
      </c>
      <c r="I34" s="33">
        <v>438</v>
      </c>
      <c r="J34" s="33">
        <v>435</v>
      </c>
      <c r="K34" s="32">
        <v>18</v>
      </c>
      <c r="L34" s="544">
        <v>767</v>
      </c>
      <c r="M34" s="545">
        <v>374</v>
      </c>
      <c r="N34" s="546">
        <v>393</v>
      </c>
      <c r="O34" s="544">
        <v>849</v>
      </c>
      <c r="P34" s="545">
        <v>431</v>
      </c>
      <c r="Q34" s="695">
        <v>418</v>
      </c>
      <c r="R34" s="698">
        <v>904</v>
      </c>
      <c r="S34" s="545">
        <v>470</v>
      </c>
      <c r="T34" s="545">
        <v>434</v>
      </c>
    </row>
    <row r="35" spans="1:20" ht="15" customHeight="1">
      <c r="A35" s="32">
        <v>19</v>
      </c>
      <c r="B35" s="33">
        <v>1059</v>
      </c>
      <c r="C35" s="33">
        <v>469</v>
      </c>
      <c r="D35" s="34">
        <v>590</v>
      </c>
      <c r="E35" s="33">
        <v>984</v>
      </c>
      <c r="F35" s="33">
        <v>465</v>
      </c>
      <c r="G35" s="33">
        <v>519</v>
      </c>
      <c r="H35" s="12">
        <v>977</v>
      </c>
      <c r="I35" s="33">
        <v>506</v>
      </c>
      <c r="J35" s="33">
        <v>471</v>
      </c>
      <c r="K35" s="32">
        <v>19</v>
      </c>
      <c r="L35" s="544">
        <v>762</v>
      </c>
      <c r="M35" s="545">
        <v>383</v>
      </c>
      <c r="N35" s="546">
        <v>379</v>
      </c>
      <c r="O35" s="544">
        <v>886</v>
      </c>
      <c r="P35" s="545">
        <v>474</v>
      </c>
      <c r="Q35" s="695">
        <v>412</v>
      </c>
      <c r="R35" s="698">
        <v>887</v>
      </c>
      <c r="S35" s="545">
        <v>464</v>
      </c>
      <c r="T35" s="545">
        <v>423</v>
      </c>
    </row>
    <row r="36" spans="1:20" ht="13.5" customHeight="1">
      <c r="A36" s="32"/>
      <c r="B36" s="33"/>
      <c r="C36" s="33"/>
      <c r="D36" s="34"/>
      <c r="E36" s="33"/>
      <c r="F36" s="33"/>
      <c r="G36" s="33"/>
      <c r="H36" s="12"/>
      <c r="I36" s="33"/>
      <c r="J36" s="33"/>
      <c r="K36" s="32"/>
      <c r="L36" s="35"/>
      <c r="M36" s="35"/>
      <c r="N36" s="428"/>
      <c r="O36" s="35"/>
      <c r="P36" s="35"/>
      <c r="Q36" s="694"/>
      <c r="R36" s="35"/>
      <c r="S36" s="35"/>
      <c r="T36" s="35"/>
    </row>
    <row r="37" spans="1:20" ht="15" customHeight="1">
      <c r="A37" s="32" t="s">
        <v>653</v>
      </c>
      <c r="B37" s="33">
        <v>5280</v>
      </c>
      <c r="C37" s="33">
        <v>2354</v>
      </c>
      <c r="D37" s="34">
        <v>2926</v>
      </c>
      <c r="E37" s="33">
        <v>4909</v>
      </c>
      <c r="F37" s="33">
        <v>2214</v>
      </c>
      <c r="G37" s="33">
        <v>2695</v>
      </c>
      <c r="H37" s="12">
        <v>4453</v>
      </c>
      <c r="I37" s="33">
        <v>2026</v>
      </c>
      <c r="J37" s="33">
        <v>2427</v>
      </c>
      <c r="K37" s="32" t="s">
        <v>653</v>
      </c>
      <c r="L37" s="35">
        <v>3808</v>
      </c>
      <c r="M37" s="35">
        <v>1799</v>
      </c>
      <c r="N37" s="428">
        <v>2009</v>
      </c>
      <c r="O37" s="35">
        <v>3618</v>
      </c>
      <c r="P37" s="35">
        <v>1704</v>
      </c>
      <c r="Q37" s="694">
        <v>1914</v>
      </c>
      <c r="R37" s="35">
        <f>SUM(R38:R42)</f>
        <v>3590</v>
      </c>
      <c r="S37" s="35">
        <f>SUM(S38:S42)</f>
        <v>1708</v>
      </c>
      <c r="T37" s="35">
        <f>SUM(T38:T42)</f>
        <v>1882</v>
      </c>
    </row>
    <row r="38" spans="1:20" ht="15" customHeight="1">
      <c r="A38" s="32">
        <v>20</v>
      </c>
      <c r="B38" s="33">
        <v>1017</v>
      </c>
      <c r="C38" s="33">
        <v>484</v>
      </c>
      <c r="D38" s="34">
        <v>533</v>
      </c>
      <c r="E38" s="33">
        <v>935</v>
      </c>
      <c r="F38" s="33">
        <v>421</v>
      </c>
      <c r="G38" s="33">
        <v>514</v>
      </c>
      <c r="H38" s="12">
        <v>815</v>
      </c>
      <c r="I38" s="33">
        <v>401</v>
      </c>
      <c r="J38" s="33">
        <v>414</v>
      </c>
      <c r="K38" s="32">
        <v>20</v>
      </c>
      <c r="L38" s="544">
        <v>740</v>
      </c>
      <c r="M38" s="545">
        <v>340</v>
      </c>
      <c r="N38" s="546">
        <v>400</v>
      </c>
      <c r="O38" s="544">
        <v>756</v>
      </c>
      <c r="P38" s="545">
        <v>360</v>
      </c>
      <c r="Q38" s="695">
        <v>396</v>
      </c>
      <c r="R38" s="697">
        <v>764</v>
      </c>
      <c r="S38" s="545">
        <v>378</v>
      </c>
      <c r="T38" s="545">
        <v>386</v>
      </c>
    </row>
    <row r="39" spans="1:20" ht="15" customHeight="1">
      <c r="A39" s="32">
        <v>21</v>
      </c>
      <c r="B39" s="33">
        <v>1094</v>
      </c>
      <c r="C39" s="33">
        <v>482</v>
      </c>
      <c r="D39" s="34">
        <v>612</v>
      </c>
      <c r="E39" s="33">
        <v>933</v>
      </c>
      <c r="F39" s="33">
        <v>439</v>
      </c>
      <c r="G39" s="33">
        <v>494</v>
      </c>
      <c r="H39" s="12">
        <v>913</v>
      </c>
      <c r="I39" s="33">
        <v>412</v>
      </c>
      <c r="J39" s="33">
        <v>501</v>
      </c>
      <c r="K39" s="32">
        <v>21</v>
      </c>
      <c r="L39" s="544">
        <v>736</v>
      </c>
      <c r="M39" s="545">
        <v>366</v>
      </c>
      <c r="N39" s="546">
        <v>370</v>
      </c>
      <c r="O39" s="544">
        <v>753</v>
      </c>
      <c r="P39" s="545">
        <v>349</v>
      </c>
      <c r="Q39" s="695">
        <v>404</v>
      </c>
      <c r="R39" s="697">
        <v>814</v>
      </c>
      <c r="S39" s="545">
        <v>402</v>
      </c>
      <c r="T39" s="545">
        <v>412</v>
      </c>
    </row>
    <row r="40" spans="1:20" ht="15" customHeight="1">
      <c r="A40" s="32">
        <v>22</v>
      </c>
      <c r="B40" s="33">
        <v>1057</v>
      </c>
      <c r="C40" s="33">
        <v>468</v>
      </c>
      <c r="D40" s="34">
        <v>589</v>
      </c>
      <c r="E40" s="33">
        <v>988</v>
      </c>
      <c r="F40" s="33">
        <v>425</v>
      </c>
      <c r="G40" s="33">
        <v>563</v>
      </c>
      <c r="H40" s="12">
        <v>920</v>
      </c>
      <c r="I40" s="33">
        <v>432</v>
      </c>
      <c r="J40" s="33">
        <v>488</v>
      </c>
      <c r="K40" s="32">
        <v>22</v>
      </c>
      <c r="L40" s="544">
        <v>729</v>
      </c>
      <c r="M40" s="545">
        <v>329</v>
      </c>
      <c r="N40" s="546">
        <v>400</v>
      </c>
      <c r="O40" s="544">
        <v>719</v>
      </c>
      <c r="P40" s="545">
        <v>357</v>
      </c>
      <c r="Q40" s="695">
        <v>362</v>
      </c>
      <c r="R40" s="697">
        <v>729</v>
      </c>
      <c r="S40" s="545">
        <v>337</v>
      </c>
      <c r="T40" s="545">
        <v>392</v>
      </c>
    </row>
    <row r="41" spans="1:20" ht="15" customHeight="1">
      <c r="A41" s="32">
        <v>23</v>
      </c>
      <c r="B41" s="33">
        <v>1075</v>
      </c>
      <c r="C41" s="33">
        <v>454</v>
      </c>
      <c r="D41" s="34">
        <v>621</v>
      </c>
      <c r="E41" s="33">
        <v>970</v>
      </c>
      <c r="F41" s="33">
        <v>439</v>
      </c>
      <c r="G41" s="33">
        <v>531</v>
      </c>
      <c r="H41" s="12">
        <v>900</v>
      </c>
      <c r="I41" s="33">
        <v>376</v>
      </c>
      <c r="J41" s="33">
        <v>524</v>
      </c>
      <c r="K41" s="32">
        <v>23</v>
      </c>
      <c r="L41" s="544">
        <v>780</v>
      </c>
      <c r="M41" s="545">
        <v>372</v>
      </c>
      <c r="N41" s="546">
        <v>408</v>
      </c>
      <c r="O41" s="544">
        <v>723</v>
      </c>
      <c r="P41" s="545">
        <v>336</v>
      </c>
      <c r="Q41" s="695">
        <v>387</v>
      </c>
      <c r="R41" s="697">
        <v>632</v>
      </c>
      <c r="S41" s="545">
        <v>298</v>
      </c>
      <c r="T41" s="545">
        <v>334</v>
      </c>
    </row>
    <row r="42" spans="1:20" ht="15" customHeight="1">
      <c r="A42" s="32">
        <v>24</v>
      </c>
      <c r="B42" s="33">
        <v>1037</v>
      </c>
      <c r="C42" s="33">
        <v>466</v>
      </c>
      <c r="D42" s="34">
        <v>571</v>
      </c>
      <c r="E42" s="33">
        <v>1083</v>
      </c>
      <c r="F42" s="33">
        <v>490</v>
      </c>
      <c r="G42" s="33">
        <v>593</v>
      </c>
      <c r="H42" s="12">
        <v>905</v>
      </c>
      <c r="I42" s="33">
        <v>405</v>
      </c>
      <c r="J42" s="33">
        <v>500</v>
      </c>
      <c r="K42" s="32">
        <v>24</v>
      </c>
      <c r="L42" s="544">
        <v>823</v>
      </c>
      <c r="M42" s="545">
        <v>392</v>
      </c>
      <c r="N42" s="546">
        <v>431</v>
      </c>
      <c r="O42" s="544">
        <v>667</v>
      </c>
      <c r="P42" s="545">
        <v>302</v>
      </c>
      <c r="Q42" s="695">
        <v>365</v>
      </c>
      <c r="R42" s="697">
        <v>651</v>
      </c>
      <c r="S42" s="545">
        <v>293</v>
      </c>
      <c r="T42" s="545">
        <v>358</v>
      </c>
    </row>
    <row r="43" spans="1:20" ht="13.5" customHeight="1">
      <c r="A43" s="32"/>
      <c r="B43" s="33"/>
      <c r="C43" s="33"/>
      <c r="D43" s="34"/>
      <c r="E43" s="33"/>
      <c r="F43" s="33"/>
      <c r="G43" s="33"/>
      <c r="H43" s="12"/>
      <c r="I43" s="33"/>
      <c r="J43" s="33"/>
      <c r="K43" s="32"/>
      <c r="L43" s="35"/>
      <c r="M43" s="35"/>
      <c r="N43" s="428"/>
      <c r="O43" s="35"/>
      <c r="P43" s="35"/>
      <c r="Q43" s="694"/>
      <c r="R43" s="35"/>
      <c r="S43" s="35"/>
      <c r="T43" s="35"/>
    </row>
    <row r="44" spans="1:20" ht="15" customHeight="1">
      <c r="A44" s="32" t="s">
        <v>654</v>
      </c>
      <c r="B44" s="33">
        <v>5024</v>
      </c>
      <c r="C44" s="33">
        <v>2303</v>
      </c>
      <c r="D44" s="34">
        <v>2721</v>
      </c>
      <c r="E44" s="33">
        <v>6291</v>
      </c>
      <c r="F44" s="33">
        <v>2778</v>
      </c>
      <c r="G44" s="33">
        <v>3513</v>
      </c>
      <c r="H44" s="12">
        <v>5332</v>
      </c>
      <c r="I44" s="33">
        <v>2306</v>
      </c>
      <c r="J44" s="33">
        <v>3026</v>
      </c>
      <c r="K44" s="32" t="s">
        <v>654</v>
      </c>
      <c r="L44" s="35">
        <v>4485</v>
      </c>
      <c r="M44" s="35">
        <v>1978</v>
      </c>
      <c r="N44" s="428">
        <v>2507</v>
      </c>
      <c r="O44" s="35">
        <v>3534</v>
      </c>
      <c r="P44" s="35">
        <v>1590</v>
      </c>
      <c r="Q44" s="694">
        <v>1944</v>
      </c>
      <c r="R44" s="35">
        <f>SUM(R45:R49)</f>
        <v>2950</v>
      </c>
      <c r="S44" s="35">
        <f>SUM(S45:S49)</f>
        <v>1327</v>
      </c>
      <c r="T44" s="35">
        <f>SUM(T45:T49)</f>
        <v>1623</v>
      </c>
    </row>
    <row r="45" spans="1:20" ht="15" customHeight="1">
      <c r="A45" s="32">
        <v>25</v>
      </c>
      <c r="B45" s="33">
        <v>1030</v>
      </c>
      <c r="C45" s="33">
        <v>462</v>
      </c>
      <c r="D45" s="34">
        <v>568</v>
      </c>
      <c r="E45" s="33">
        <v>1139</v>
      </c>
      <c r="F45" s="33">
        <v>505</v>
      </c>
      <c r="G45" s="33">
        <v>634</v>
      </c>
      <c r="H45" s="12">
        <v>972</v>
      </c>
      <c r="I45" s="33">
        <v>431</v>
      </c>
      <c r="J45" s="33">
        <v>541</v>
      </c>
      <c r="K45" s="32">
        <v>25</v>
      </c>
      <c r="L45" s="544">
        <v>811</v>
      </c>
      <c r="M45" s="545">
        <v>377</v>
      </c>
      <c r="N45" s="546">
        <v>434</v>
      </c>
      <c r="O45" s="544">
        <v>689</v>
      </c>
      <c r="P45" s="545">
        <v>306</v>
      </c>
      <c r="Q45" s="695">
        <v>383</v>
      </c>
      <c r="R45" s="697">
        <v>597</v>
      </c>
      <c r="S45" s="545">
        <v>269</v>
      </c>
      <c r="T45" s="545">
        <v>328</v>
      </c>
    </row>
    <row r="46" spans="1:20" ht="15" customHeight="1">
      <c r="A46" s="32">
        <v>26</v>
      </c>
      <c r="B46" s="33">
        <v>1043</v>
      </c>
      <c r="C46" s="33">
        <v>457</v>
      </c>
      <c r="D46" s="34">
        <v>586</v>
      </c>
      <c r="E46" s="33">
        <v>1249</v>
      </c>
      <c r="F46" s="33">
        <v>550</v>
      </c>
      <c r="G46" s="33">
        <v>699</v>
      </c>
      <c r="H46" s="12">
        <v>964</v>
      </c>
      <c r="I46" s="33">
        <v>427</v>
      </c>
      <c r="J46" s="33">
        <v>537</v>
      </c>
      <c r="K46" s="32">
        <v>26</v>
      </c>
      <c r="L46" s="544">
        <v>855</v>
      </c>
      <c r="M46" s="545">
        <v>350</v>
      </c>
      <c r="N46" s="546">
        <v>505</v>
      </c>
      <c r="O46" s="544">
        <v>658</v>
      </c>
      <c r="P46" s="545">
        <v>294</v>
      </c>
      <c r="Q46" s="695">
        <v>364</v>
      </c>
      <c r="R46" s="697">
        <v>594</v>
      </c>
      <c r="S46" s="545">
        <v>277</v>
      </c>
      <c r="T46" s="545">
        <v>317</v>
      </c>
    </row>
    <row r="47" spans="1:20" ht="15" customHeight="1">
      <c r="A47" s="32">
        <v>27</v>
      </c>
      <c r="B47" s="33">
        <v>1001</v>
      </c>
      <c r="C47" s="33">
        <v>471</v>
      </c>
      <c r="D47" s="34">
        <v>530</v>
      </c>
      <c r="E47" s="33">
        <v>1287</v>
      </c>
      <c r="F47" s="33">
        <v>559</v>
      </c>
      <c r="G47" s="33">
        <v>728</v>
      </c>
      <c r="H47" s="12">
        <v>1114</v>
      </c>
      <c r="I47" s="33">
        <v>467</v>
      </c>
      <c r="J47" s="33">
        <v>647</v>
      </c>
      <c r="K47" s="32">
        <v>27</v>
      </c>
      <c r="L47" s="544">
        <v>891</v>
      </c>
      <c r="M47" s="545">
        <v>425</v>
      </c>
      <c r="N47" s="546">
        <v>466</v>
      </c>
      <c r="O47" s="544">
        <v>678</v>
      </c>
      <c r="P47" s="545">
        <v>301</v>
      </c>
      <c r="Q47" s="695">
        <v>377</v>
      </c>
      <c r="R47" s="697">
        <v>570</v>
      </c>
      <c r="S47" s="545">
        <v>258</v>
      </c>
      <c r="T47" s="545">
        <v>312</v>
      </c>
    </row>
    <row r="48" spans="1:20" ht="15" customHeight="1">
      <c r="A48" s="32">
        <v>28</v>
      </c>
      <c r="B48" s="33">
        <v>1054</v>
      </c>
      <c r="C48" s="33">
        <v>497</v>
      </c>
      <c r="D48" s="34">
        <v>557</v>
      </c>
      <c r="E48" s="33">
        <v>1280</v>
      </c>
      <c r="F48" s="33">
        <v>562</v>
      </c>
      <c r="G48" s="33">
        <v>718</v>
      </c>
      <c r="H48" s="12">
        <v>1096</v>
      </c>
      <c r="I48" s="33">
        <v>462</v>
      </c>
      <c r="J48" s="33">
        <v>634</v>
      </c>
      <c r="K48" s="32">
        <v>28</v>
      </c>
      <c r="L48" s="544">
        <v>948</v>
      </c>
      <c r="M48" s="545">
        <v>414</v>
      </c>
      <c r="N48" s="546">
        <v>534</v>
      </c>
      <c r="O48" s="544">
        <v>723</v>
      </c>
      <c r="P48" s="545">
        <v>332</v>
      </c>
      <c r="Q48" s="695">
        <v>391</v>
      </c>
      <c r="R48" s="697">
        <v>605</v>
      </c>
      <c r="S48" s="545">
        <v>274</v>
      </c>
      <c r="T48" s="545">
        <v>331</v>
      </c>
    </row>
    <row r="49" spans="1:20" ht="15" customHeight="1">
      <c r="A49" s="32">
        <v>29</v>
      </c>
      <c r="B49" s="33">
        <v>896</v>
      </c>
      <c r="C49" s="33">
        <v>416</v>
      </c>
      <c r="D49" s="34">
        <v>480</v>
      </c>
      <c r="E49" s="33">
        <v>1336</v>
      </c>
      <c r="F49" s="33">
        <v>602</v>
      </c>
      <c r="G49" s="33">
        <v>734</v>
      </c>
      <c r="H49" s="12">
        <v>1186</v>
      </c>
      <c r="I49" s="33">
        <v>519</v>
      </c>
      <c r="J49" s="33">
        <v>667</v>
      </c>
      <c r="K49" s="32">
        <v>29</v>
      </c>
      <c r="L49" s="544">
        <v>980</v>
      </c>
      <c r="M49" s="545">
        <v>412</v>
      </c>
      <c r="N49" s="546">
        <v>568</v>
      </c>
      <c r="O49" s="544">
        <v>786</v>
      </c>
      <c r="P49" s="545">
        <v>357</v>
      </c>
      <c r="Q49" s="695">
        <v>429</v>
      </c>
      <c r="R49" s="697">
        <v>584</v>
      </c>
      <c r="S49" s="545">
        <v>249</v>
      </c>
      <c r="T49" s="545">
        <v>335</v>
      </c>
    </row>
    <row r="50" spans="1:20" ht="13.5" customHeight="1">
      <c r="A50" s="32"/>
      <c r="B50" s="33"/>
      <c r="C50" s="33"/>
      <c r="D50" s="34"/>
      <c r="E50" s="33"/>
      <c r="F50" s="33"/>
      <c r="G50" s="33"/>
      <c r="H50" s="12"/>
      <c r="I50" s="33"/>
      <c r="J50" s="33"/>
      <c r="K50" s="32"/>
      <c r="L50" s="35"/>
      <c r="M50" s="35"/>
      <c r="N50" s="428"/>
      <c r="O50" s="35"/>
      <c r="P50" s="35"/>
      <c r="Q50" s="694"/>
      <c r="R50" s="35"/>
      <c r="S50" s="35"/>
      <c r="T50" s="35"/>
    </row>
    <row r="51" spans="1:20" ht="15" customHeight="1">
      <c r="A51" s="32" t="s">
        <v>655</v>
      </c>
      <c r="B51" s="33">
        <v>5060</v>
      </c>
      <c r="C51" s="33">
        <v>2287</v>
      </c>
      <c r="D51" s="34">
        <v>2773</v>
      </c>
      <c r="E51" s="33">
        <v>6380</v>
      </c>
      <c r="F51" s="33">
        <v>2952</v>
      </c>
      <c r="G51" s="33">
        <v>3428</v>
      </c>
      <c r="H51" s="12">
        <v>7411</v>
      </c>
      <c r="I51" s="33">
        <v>3284</v>
      </c>
      <c r="J51" s="33">
        <v>4127</v>
      </c>
      <c r="K51" s="32" t="s">
        <v>655</v>
      </c>
      <c r="L51" s="35">
        <v>5729</v>
      </c>
      <c r="M51" s="35">
        <v>2501</v>
      </c>
      <c r="N51" s="428">
        <v>3228</v>
      </c>
      <c r="O51" s="35">
        <v>4666</v>
      </c>
      <c r="P51" s="35">
        <v>2072</v>
      </c>
      <c r="Q51" s="694">
        <f>SUM(Q52:Q56)</f>
        <v>2594</v>
      </c>
      <c r="R51" s="35">
        <f>SUM(R52:R56)</f>
        <v>3468</v>
      </c>
      <c r="S51" s="35">
        <f>SUM(S52:S56)</f>
        <v>1512</v>
      </c>
      <c r="T51" s="35">
        <f>SUM(T52:T56)</f>
        <v>1956</v>
      </c>
    </row>
    <row r="52" spans="1:20" ht="15" customHeight="1">
      <c r="A52" s="32">
        <v>30</v>
      </c>
      <c r="B52" s="33">
        <v>1074</v>
      </c>
      <c r="C52" s="33">
        <v>446</v>
      </c>
      <c r="D52" s="34">
        <v>628</v>
      </c>
      <c r="E52" s="33">
        <v>1304</v>
      </c>
      <c r="F52" s="33">
        <v>569</v>
      </c>
      <c r="G52" s="33">
        <v>735</v>
      </c>
      <c r="H52" s="12">
        <v>1372</v>
      </c>
      <c r="I52" s="33">
        <v>586</v>
      </c>
      <c r="J52" s="33">
        <v>786</v>
      </c>
      <c r="K52" s="32">
        <v>30</v>
      </c>
      <c r="L52" s="544">
        <v>998</v>
      </c>
      <c r="M52" s="545">
        <v>430</v>
      </c>
      <c r="N52" s="546">
        <v>568</v>
      </c>
      <c r="O52" s="544">
        <v>833</v>
      </c>
      <c r="P52" s="545">
        <v>369</v>
      </c>
      <c r="Q52" s="695">
        <v>464</v>
      </c>
      <c r="R52" s="697">
        <v>591</v>
      </c>
      <c r="S52" s="697">
        <v>237</v>
      </c>
      <c r="T52" s="545">
        <v>354</v>
      </c>
    </row>
    <row r="53" spans="1:20" ht="15" customHeight="1">
      <c r="A53" s="32">
        <v>31</v>
      </c>
      <c r="B53" s="33">
        <v>1048</v>
      </c>
      <c r="C53" s="33">
        <v>480</v>
      </c>
      <c r="D53" s="34">
        <v>568</v>
      </c>
      <c r="E53" s="33">
        <v>1394</v>
      </c>
      <c r="F53" s="33">
        <v>641</v>
      </c>
      <c r="G53" s="33">
        <v>753</v>
      </c>
      <c r="H53" s="12">
        <v>1467</v>
      </c>
      <c r="I53" s="33">
        <v>658</v>
      </c>
      <c r="J53" s="33">
        <v>809</v>
      </c>
      <c r="K53" s="32">
        <v>31</v>
      </c>
      <c r="L53" s="544">
        <v>1074</v>
      </c>
      <c r="M53" s="545">
        <v>460</v>
      </c>
      <c r="N53" s="546">
        <v>614</v>
      </c>
      <c r="O53" s="544">
        <v>899</v>
      </c>
      <c r="P53" s="545">
        <v>392</v>
      </c>
      <c r="Q53" s="695">
        <v>507</v>
      </c>
      <c r="R53" s="697">
        <v>633</v>
      </c>
      <c r="S53" s="697">
        <v>274</v>
      </c>
      <c r="T53" s="545">
        <v>359</v>
      </c>
    </row>
    <row r="54" spans="1:20" ht="15" customHeight="1">
      <c r="A54" s="32">
        <v>32</v>
      </c>
      <c r="B54" s="33">
        <v>948</v>
      </c>
      <c r="C54" s="33">
        <v>433</v>
      </c>
      <c r="D54" s="34">
        <v>515</v>
      </c>
      <c r="E54" s="33">
        <v>1322</v>
      </c>
      <c r="F54" s="33">
        <v>616</v>
      </c>
      <c r="G54" s="33">
        <v>706</v>
      </c>
      <c r="H54" s="12">
        <v>1496</v>
      </c>
      <c r="I54" s="33">
        <v>643</v>
      </c>
      <c r="J54" s="33">
        <v>853</v>
      </c>
      <c r="K54" s="32">
        <v>32</v>
      </c>
      <c r="L54" s="544">
        <v>1175</v>
      </c>
      <c r="M54" s="545">
        <v>513</v>
      </c>
      <c r="N54" s="546">
        <v>662</v>
      </c>
      <c r="O54" s="544">
        <v>929</v>
      </c>
      <c r="P54" s="545">
        <v>423</v>
      </c>
      <c r="Q54" s="695">
        <v>506</v>
      </c>
      <c r="R54" s="697">
        <v>691</v>
      </c>
      <c r="S54" s="697">
        <v>296</v>
      </c>
      <c r="T54" s="545">
        <v>395</v>
      </c>
    </row>
    <row r="55" spans="1:20" ht="15" customHeight="1">
      <c r="A55" s="32">
        <v>33</v>
      </c>
      <c r="B55" s="33">
        <v>1023</v>
      </c>
      <c r="C55" s="33">
        <v>468</v>
      </c>
      <c r="D55" s="34">
        <v>555</v>
      </c>
      <c r="E55" s="33">
        <v>1314</v>
      </c>
      <c r="F55" s="33">
        <v>634</v>
      </c>
      <c r="G55" s="33">
        <v>680</v>
      </c>
      <c r="H55" s="12">
        <v>1531</v>
      </c>
      <c r="I55" s="33">
        <v>683</v>
      </c>
      <c r="J55" s="33">
        <v>848</v>
      </c>
      <c r="K55" s="32">
        <v>33</v>
      </c>
      <c r="L55" s="544">
        <v>1192</v>
      </c>
      <c r="M55" s="545">
        <v>502</v>
      </c>
      <c r="N55" s="546">
        <v>690</v>
      </c>
      <c r="O55" s="544">
        <v>985</v>
      </c>
      <c r="P55" s="545">
        <v>450</v>
      </c>
      <c r="Q55" s="695">
        <v>535</v>
      </c>
      <c r="R55" s="697">
        <v>737</v>
      </c>
      <c r="S55" s="697">
        <v>337</v>
      </c>
      <c r="T55" s="545">
        <v>400</v>
      </c>
    </row>
    <row r="56" spans="1:20" ht="15" customHeight="1">
      <c r="A56" s="32">
        <v>34</v>
      </c>
      <c r="B56" s="33">
        <v>967</v>
      </c>
      <c r="C56" s="33">
        <v>460</v>
      </c>
      <c r="D56" s="34">
        <v>507</v>
      </c>
      <c r="E56" s="33">
        <v>1046</v>
      </c>
      <c r="F56" s="33">
        <v>492</v>
      </c>
      <c r="G56" s="33">
        <v>554</v>
      </c>
      <c r="H56" s="12">
        <v>1545</v>
      </c>
      <c r="I56" s="33">
        <v>714</v>
      </c>
      <c r="J56" s="33">
        <v>831</v>
      </c>
      <c r="K56" s="32">
        <v>34</v>
      </c>
      <c r="L56" s="544">
        <v>1290</v>
      </c>
      <c r="M56" s="545">
        <v>596</v>
      </c>
      <c r="N56" s="546">
        <v>694</v>
      </c>
      <c r="O56" s="544">
        <v>1020</v>
      </c>
      <c r="P56" s="545">
        <v>438</v>
      </c>
      <c r="Q56" s="695">
        <v>582</v>
      </c>
      <c r="R56" s="697">
        <v>816</v>
      </c>
      <c r="S56" s="697">
        <v>368</v>
      </c>
      <c r="T56" s="545">
        <v>448</v>
      </c>
    </row>
    <row r="57" spans="1:20" ht="13.5" customHeight="1">
      <c r="A57" s="36"/>
      <c r="B57" s="37"/>
      <c r="C57" s="37"/>
      <c r="D57" s="39"/>
      <c r="E57" s="37"/>
      <c r="F57" s="37"/>
      <c r="G57" s="37"/>
      <c r="H57" s="38"/>
      <c r="I57" s="37"/>
      <c r="J57" s="37"/>
      <c r="K57" s="36"/>
      <c r="L57" s="40"/>
      <c r="M57" s="40"/>
      <c r="N57" s="429"/>
      <c r="O57" s="40"/>
      <c r="P57" s="40"/>
      <c r="Q57" s="696"/>
      <c r="R57" s="40"/>
      <c r="S57" s="40"/>
      <c r="T57" s="40"/>
    </row>
    <row r="58" spans="1:11" ht="13.5" customHeight="1">
      <c r="A58" s="487"/>
      <c r="K58" s="487"/>
    </row>
    <row r="59" ht="6" customHeight="1"/>
    <row r="60" spans="1:20" ht="15" customHeight="1">
      <c r="A60" s="1112" t="s">
        <v>642</v>
      </c>
      <c r="B60" s="27"/>
      <c r="C60" s="27" t="s">
        <v>643</v>
      </c>
      <c r="D60" s="27"/>
      <c r="E60" s="29"/>
      <c r="F60" s="25" t="s">
        <v>644</v>
      </c>
      <c r="G60" s="29"/>
      <c r="H60" s="27"/>
      <c r="I60" s="27" t="s">
        <v>645</v>
      </c>
      <c r="J60" s="29"/>
      <c r="K60" s="1112" t="s">
        <v>642</v>
      </c>
      <c r="L60" s="27"/>
      <c r="M60" s="27" t="s">
        <v>672</v>
      </c>
      <c r="N60" s="27"/>
      <c r="O60" s="27"/>
      <c r="P60" s="27" t="s">
        <v>873</v>
      </c>
      <c r="Q60" s="29"/>
      <c r="R60" s="27"/>
      <c r="S60" s="27" t="s">
        <v>882</v>
      </c>
      <c r="T60" s="29"/>
    </row>
    <row r="61" spans="1:20" ht="15" customHeight="1">
      <c r="A61" s="1113"/>
      <c r="B61" s="6" t="s">
        <v>646</v>
      </c>
      <c r="C61" s="6" t="s">
        <v>647</v>
      </c>
      <c r="D61" s="6" t="s">
        <v>648</v>
      </c>
      <c r="E61" s="26" t="s">
        <v>646</v>
      </c>
      <c r="F61" s="6" t="s">
        <v>647</v>
      </c>
      <c r="G61" s="699" t="s">
        <v>648</v>
      </c>
      <c r="H61" s="26" t="s">
        <v>646</v>
      </c>
      <c r="I61" s="6" t="s">
        <v>647</v>
      </c>
      <c r="J61" s="30" t="s">
        <v>648</v>
      </c>
      <c r="K61" s="1113"/>
      <c r="L61" s="6" t="s">
        <v>646</v>
      </c>
      <c r="M61" s="6" t="s">
        <v>647</v>
      </c>
      <c r="N61" s="30" t="s">
        <v>648</v>
      </c>
      <c r="O61" s="6" t="s">
        <v>646</v>
      </c>
      <c r="P61" s="6" t="s">
        <v>647</v>
      </c>
      <c r="Q61" s="30" t="s">
        <v>648</v>
      </c>
      <c r="R61" s="6" t="s">
        <v>646</v>
      </c>
      <c r="S61" s="6" t="s">
        <v>647</v>
      </c>
      <c r="T61" s="30" t="s">
        <v>648</v>
      </c>
    </row>
    <row r="62" spans="1:20" ht="15" customHeight="1">
      <c r="A62" s="32"/>
      <c r="B62" s="33"/>
      <c r="C62" s="33"/>
      <c r="D62" s="34"/>
      <c r="E62" s="33"/>
      <c r="F62" s="33"/>
      <c r="G62" s="33"/>
      <c r="H62" s="12"/>
      <c r="I62" s="33"/>
      <c r="J62" s="33"/>
      <c r="K62" s="32"/>
      <c r="L62" s="35"/>
      <c r="M62" s="35"/>
      <c r="N62" s="428"/>
      <c r="O62" s="35"/>
      <c r="P62" s="35"/>
      <c r="Q62" s="700"/>
      <c r="R62" s="35"/>
      <c r="S62" s="35"/>
      <c r="T62" s="35"/>
    </row>
    <row r="63" spans="1:20" ht="15" customHeight="1">
      <c r="A63" s="32" t="s">
        <v>656</v>
      </c>
      <c r="B63" s="33">
        <v>4800</v>
      </c>
      <c r="C63" s="33">
        <v>2229</v>
      </c>
      <c r="D63" s="34">
        <v>2571</v>
      </c>
      <c r="E63" s="33">
        <v>5823</v>
      </c>
      <c r="F63" s="33">
        <v>2723</v>
      </c>
      <c r="G63" s="33">
        <v>3100</v>
      </c>
      <c r="H63" s="12">
        <v>7279</v>
      </c>
      <c r="I63" s="33">
        <v>3394</v>
      </c>
      <c r="J63" s="33">
        <v>3885</v>
      </c>
      <c r="K63" s="32" t="s">
        <v>656</v>
      </c>
      <c r="L63" s="35">
        <v>7734</v>
      </c>
      <c r="M63" s="35">
        <v>3447</v>
      </c>
      <c r="N63" s="428">
        <v>4287</v>
      </c>
      <c r="O63" s="35">
        <v>5906</v>
      </c>
      <c r="P63" s="35">
        <v>2590</v>
      </c>
      <c r="Q63" s="694">
        <v>3316</v>
      </c>
      <c r="R63" s="35">
        <f>SUM(R64:R68)</f>
        <v>4749</v>
      </c>
      <c r="S63" s="35">
        <f>SUM(S64:S68)</f>
        <v>2134</v>
      </c>
      <c r="T63" s="35">
        <f>SUM(T64:T68)</f>
        <v>2615</v>
      </c>
    </row>
    <row r="64" spans="1:20" ht="15" customHeight="1">
      <c r="A64" s="32">
        <v>35</v>
      </c>
      <c r="B64" s="33">
        <v>971</v>
      </c>
      <c r="C64" s="33">
        <v>450</v>
      </c>
      <c r="D64" s="34">
        <v>521</v>
      </c>
      <c r="E64" s="33">
        <v>1252</v>
      </c>
      <c r="F64" s="33">
        <v>599</v>
      </c>
      <c r="G64" s="33">
        <v>653</v>
      </c>
      <c r="H64" s="12">
        <v>1520</v>
      </c>
      <c r="I64" s="33">
        <v>703</v>
      </c>
      <c r="J64" s="33">
        <v>817</v>
      </c>
      <c r="K64" s="32">
        <v>35</v>
      </c>
      <c r="L64" s="544">
        <v>1460</v>
      </c>
      <c r="M64" s="545">
        <v>632</v>
      </c>
      <c r="N64" s="546">
        <v>828</v>
      </c>
      <c r="O64" s="544">
        <v>1044</v>
      </c>
      <c r="P64" s="545">
        <v>458</v>
      </c>
      <c r="Q64" s="695">
        <v>586</v>
      </c>
      <c r="R64" s="544">
        <v>852</v>
      </c>
      <c r="S64" s="545">
        <v>387</v>
      </c>
      <c r="T64" s="545">
        <v>465</v>
      </c>
    </row>
    <row r="65" spans="1:20" ht="15" customHeight="1">
      <c r="A65" s="32">
        <v>36</v>
      </c>
      <c r="B65" s="33">
        <v>1002</v>
      </c>
      <c r="C65" s="33">
        <v>459</v>
      </c>
      <c r="D65" s="34">
        <v>543</v>
      </c>
      <c r="E65" s="33">
        <v>1222</v>
      </c>
      <c r="F65" s="33">
        <v>574</v>
      </c>
      <c r="G65" s="33">
        <v>648</v>
      </c>
      <c r="H65" s="12">
        <v>1560</v>
      </c>
      <c r="I65" s="33">
        <v>699</v>
      </c>
      <c r="J65" s="33">
        <v>861</v>
      </c>
      <c r="K65" s="32">
        <v>36</v>
      </c>
      <c r="L65" s="544">
        <v>1523</v>
      </c>
      <c r="M65" s="545">
        <v>678</v>
      </c>
      <c r="N65" s="546">
        <v>845</v>
      </c>
      <c r="O65" s="544">
        <v>1101</v>
      </c>
      <c r="P65" s="545">
        <v>487</v>
      </c>
      <c r="Q65" s="695">
        <v>614</v>
      </c>
      <c r="R65" s="544">
        <v>904</v>
      </c>
      <c r="S65" s="545">
        <v>414</v>
      </c>
      <c r="T65" s="545">
        <v>490</v>
      </c>
    </row>
    <row r="66" spans="1:20" ht="15" customHeight="1">
      <c r="A66" s="32">
        <v>37</v>
      </c>
      <c r="B66" s="33">
        <v>959</v>
      </c>
      <c r="C66" s="33">
        <v>451</v>
      </c>
      <c r="D66" s="34">
        <v>508</v>
      </c>
      <c r="E66" s="33">
        <v>1110</v>
      </c>
      <c r="F66" s="33">
        <v>521</v>
      </c>
      <c r="G66" s="33">
        <v>589</v>
      </c>
      <c r="H66" s="12">
        <v>1558</v>
      </c>
      <c r="I66" s="33">
        <v>721</v>
      </c>
      <c r="J66" s="33">
        <v>837</v>
      </c>
      <c r="K66" s="32">
        <v>37</v>
      </c>
      <c r="L66" s="544">
        <v>1514</v>
      </c>
      <c r="M66" s="545">
        <v>670</v>
      </c>
      <c r="N66" s="546">
        <v>844</v>
      </c>
      <c r="O66" s="544">
        <v>1200</v>
      </c>
      <c r="P66" s="545">
        <v>519</v>
      </c>
      <c r="Q66" s="695">
        <v>681</v>
      </c>
      <c r="R66" s="544">
        <v>968</v>
      </c>
      <c r="S66" s="545">
        <v>440</v>
      </c>
      <c r="T66" s="545">
        <v>528</v>
      </c>
    </row>
    <row r="67" spans="1:20" ht="15" customHeight="1">
      <c r="A67" s="32">
        <v>38</v>
      </c>
      <c r="B67" s="33">
        <v>916</v>
      </c>
      <c r="C67" s="33">
        <v>423</v>
      </c>
      <c r="D67" s="34">
        <v>493</v>
      </c>
      <c r="E67" s="33">
        <v>1163</v>
      </c>
      <c r="F67" s="33">
        <v>529</v>
      </c>
      <c r="G67" s="33">
        <v>634</v>
      </c>
      <c r="H67" s="12">
        <v>1496</v>
      </c>
      <c r="I67" s="33">
        <v>731</v>
      </c>
      <c r="J67" s="33">
        <v>765</v>
      </c>
      <c r="K67" s="32">
        <v>38</v>
      </c>
      <c r="L67" s="544">
        <v>1636</v>
      </c>
      <c r="M67" s="545">
        <v>728</v>
      </c>
      <c r="N67" s="546">
        <v>908</v>
      </c>
      <c r="O67" s="544">
        <v>1248</v>
      </c>
      <c r="P67" s="545">
        <v>535</v>
      </c>
      <c r="Q67" s="695">
        <v>713</v>
      </c>
      <c r="R67" s="544">
        <v>987</v>
      </c>
      <c r="S67" s="545">
        <v>432</v>
      </c>
      <c r="T67" s="545">
        <v>555</v>
      </c>
    </row>
    <row r="68" spans="1:20" ht="15" customHeight="1">
      <c r="A68" s="32">
        <v>39</v>
      </c>
      <c r="B68" s="33">
        <v>952</v>
      </c>
      <c r="C68" s="33">
        <v>446</v>
      </c>
      <c r="D68" s="34">
        <v>506</v>
      </c>
      <c r="E68" s="33">
        <v>1076</v>
      </c>
      <c r="F68" s="33">
        <v>500</v>
      </c>
      <c r="G68" s="33">
        <v>576</v>
      </c>
      <c r="H68" s="12">
        <v>1145</v>
      </c>
      <c r="I68" s="33">
        <v>540</v>
      </c>
      <c r="J68" s="33">
        <v>605</v>
      </c>
      <c r="K68" s="32">
        <v>39</v>
      </c>
      <c r="L68" s="544">
        <v>1601</v>
      </c>
      <c r="M68" s="545">
        <v>739</v>
      </c>
      <c r="N68" s="546">
        <v>862</v>
      </c>
      <c r="O68" s="544">
        <v>1313</v>
      </c>
      <c r="P68" s="545">
        <v>591</v>
      </c>
      <c r="Q68" s="695">
        <v>722</v>
      </c>
      <c r="R68" s="544">
        <v>1038</v>
      </c>
      <c r="S68" s="545">
        <v>461</v>
      </c>
      <c r="T68" s="545">
        <v>577</v>
      </c>
    </row>
    <row r="69" spans="1:20" ht="15" customHeight="1">
      <c r="A69" s="32"/>
      <c r="B69" s="33"/>
      <c r="C69" s="33"/>
      <c r="D69" s="34"/>
      <c r="E69" s="33"/>
      <c r="F69" s="33"/>
      <c r="G69" s="33"/>
      <c r="H69" s="12"/>
      <c r="I69" s="33"/>
      <c r="J69" s="33"/>
      <c r="K69" s="32"/>
      <c r="L69" s="35"/>
      <c r="M69" s="35"/>
      <c r="N69" s="428"/>
      <c r="O69" s="35"/>
      <c r="P69" s="35"/>
      <c r="Q69" s="694"/>
      <c r="R69" s="35"/>
      <c r="S69" s="35"/>
      <c r="T69" s="35"/>
    </row>
    <row r="70" spans="1:20" ht="15" customHeight="1">
      <c r="A70" s="32" t="s">
        <v>657</v>
      </c>
      <c r="B70" s="33">
        <v>5275</v>
      </c>
      <c r="C70" s="33">
        <v>2453</v>
      </c>
      <c r="D70" s="34">
        <v>2822</v>
      </c>
      <c r="E70" s="33">
        <v>5257</v>
      </c>
      <c r="F70" s="33">
        <v>2472</v>
      </c>
      <c r="G70" s="33">
        <v>2785</v>
      </c>
      <c r="H70" s="12">
        <v>6414</v>
      </c>
      <c r="I70" s="33">
        <v>2996</v>
      </c>
      <c r="J70" s="33">
        <v>3418</v>
      </c>
      <c r="K70" s="32" t="s">
        <v>657</v>
      </c>
      <c r="L70" s="35">
        <v>7467</v>
      </c>
      <c r="M70" s="35">
        <v>3479</v>
      </c>
      <c r="N70" s="428">
        <v>3988</v>
      </c>
      <c r="O70" s="35">
        <v>7965</v>
      </c>
      <c r="P70" s="35">
        <v>3518</v>
      </c>
      <c r="Q70" s="694">
        <v>4447</v>
      </c>
      <c r="R70" s="35">
        <f>SUM(R71:R75)</f>
        <v>5938</v>
      </c>
      <c r="S70" s="35">
        <f>SUM(S71:S75)</f>
        <v>2611</v>
      </c>
      <c r="T70" s="35">
        <f>SUM(T71:T75)</f>
        <v>3327</v>
      </c>
    </row>
    <row r="71" spans="1:20" ht="15" customHeight="1">
      <c r="A71" s="32">
        <v>40</v>
      </c>
      <c r="B71" s="33">
        <v>926</v>
      </c>
      <c r="C71" s="33">
        <v>424</v>
      </c>
      <c r="D71" s="34">
        <v>502</v>
      </c>
      <c r="E71" s="33">
        <v>1093</v>
      </c>
      <c r="F71" s="33">
        <v>529</v>
      </c>
      <c r="G71" s="33">
        <v>564</v>
      </c>
      <c r="H71" s="12">
        <v>1400</v>
      </c>
      <c r="I71" s="33">
        <v>644</v>
      </c>
      <c r="J71" s="33">
        <v>756</v>
      </c>
      <c r="K71" s="32">
        <v>40</v>
      </c>
      <c r="L71" s="544">
        <v>1602</v>
      </c>
      <c r="M71" s="545">
        <v>737</v>
      </c>
      <c r="N71" s="546">
        <v>865</v>
      </c>
      <c r="O71" s="544">
        <v>1494</v>
      </c>
      <c r="P71" s="545">
        <v>638</v>
      </c>
      <c r="Q71" s="695">
        <v>856</v>
      </c>
      <c r="R71" s="544">
        <v>1087</v>
      </c>
      <c r="S71" s="545">
        <v>476</v>
      </c>
      <c r="T71" s="545">
        <v>611</v>
      </c>
    </row>
    <row r="72" spans="1:20" ht="15" customHeight="1">
      <c r="A72" s="32">
        <v>41</v>
      </c>
      <c r="B72" s="33">
        <v>983</v>
      </c>
      <c r="C72" s="33">
        <v>462</v>
      </c>
      <c r="D72" s="34">
        <v>521</v>
      </c>
      <c r="E72" s="33">
        <v>1097</v>
      </c>
      <c r="F72" s="33">
        <v>493</v>
      </c>
      <c r="G72" s="33">
        <v>604</v>
      </c>
      <c r="H72" s="12">
        <v>1326</v>
      </c>
      <c r="I72" s="33">
        <v>602</v>
      </c>
      <c r="J72" s="33">
        <v>724</v>
      </c>
      <c r="K72" s="32">
        <v>41</v>
      </c>
      <c r="L72" s="544">
        <v>1594</v>
      </c>
      <c r="M72" s="545">
        <v>710</v>
      </c>
      <c r="N72" s="546">
        <v>884</v>
      </c>
      <c r="O72" s="544">
        <v>1578</v>
      </c>
      <c r="P72" s="545">
        <v>707</v>
      </c>
      <c r="Q72" s="695">
        <v>871</v>
      </c>
      <c r="R72" s="544">
        <v>1105</v>
      </c>
      <c r="S72" s="545">
        <v>487</v>
      </c>
      <c r="T72" s="545">
        <v>618</v>
      </c>
    </row>
    <row r="73" spans="1:20" ht="15" customHeight="1">
      <c r="A73" s="32">
        <v>42</v>
      </c>
      <c r="B73" s="33">
        <v>1041</v>
      </c>
      <c r="C73" s="33">
        <v>507</v>
      </c>
      <c r="D73" s="34">
        <v>534</v>
      </c>
      <c r="E73" s="33">
        <v>1077</v>
      </c>
      <c r="F73" s="33">
        <v>525</v>
      </c>
      <c r="G73" s="33">
        <v>552</v>
      </c>
      <c r="H73" s="12">
        <v>1251</v>
      </c>
      <c r="I73" s="33">
        <v>592</v>
      </c>
      <c r="J73" s="33">
        <v>659</v>
      </c>
      <c r="K73" s="32">
        <v>42</v>
      </c>
      <c r="L73" s="544">
        <v>1620</v>
      </c>
      <c r="M73" s="545">
        <v>764</v>
      </c>
      <c r="N73" s="546">
        <v>856</v>
      </c>
      <c r="O73" s="544">
        <v>1564</v>
      </c>
      <c r="P73" s="545">
        <v>683</v>
      </c>
      <c r="Q73" s="695">
        <v>881</v>
      </c>
      <c r="R73" s="544">
        <v>1207</v>
      </c>
      <c r="S73" s="545">
        <v>518</v>
      </c>
      <c r="T73" s="545">
        <v>689</v>
      </c>
    </row>
    <row r="74" spans="1:20" ht="15" customHeight="1">
      <c r="A74" s="32">
        <v>43</v>
      </c>
      <c r="B74" s="33">
        <v>1083</v>
      </c>
      <c r="C74" s="33">
        <v>515</v>
      </c>
      <c r="D74" s="34">
        <v>568</v>
      </c>
      <c r="E74" s="33">
        <v>1006</v>
      </c>
      <c r="F74" s="33">
        <v>469</v>
      </c>
      <c r="G74" s="33">
        <v>537</v>
      </c>
      <c r="H74" s="12">
        <v>1287</v>
      </c>
      <c r="I74" s="33">
        <v>607</v>
      </c>
      <c r="J74" s="33">
        <v>680</v>
      </c>
      <c r="K74" s="32">
        <v>43</v>
      </c>
      <c r="L74" s="544">
        <v>1483</v>
      </c>
      <c r="M74" s="545">
        <v>702</v>
      </c>
      <c r="N74" s="546">
        <v>781</v>
      </c>
      <c r="O74" s="544">
        <v>1681</v>
      </c>
      <c r="P74" s="545">
        <v>740</v>
      </c>
      <c r="Q74" s="695">
        <v>941</v>
      </c>
      <c r="R74" s="544">
        <v>1222</v>
      </c>
      <c r="S74" s="545">
        <v>528</v>
      </c>
      <c r="T74" s="545">
        <v>694</v>
      </c>
    </row>
    <row r="75" spans="1:20" ht="15" customHeight="1">
      <c r="A75" s="32">
        <v>44</v>
      </c>
      <c r="B75" s="33">
        <v>1242</v>
      </c>
      <c r="C75" s="33">
        <v>545</v>
      </c>
      <c r="D75" s="34">
        <v>697</v>
      </c>
      <c r="E75" s="33">
        <v>984</v>
      </c>
      <c r="F75" s="33">
        <v>456</v>
      </c>
      <c r="G75" s="33">
        <v>528</v>
      </c>
      <c r="H75" s="12">
        <v>1150</v>
      </c>
      <c r="I75" s="33">
        <v>551</v>
      </c>
      <c r="J75" s="33">
        <v>599</v>
      </c>
      <c r="K75" s="32">
        <v>44</v>
      </c>
      <c r="L75" s="544">
        <v>1168</v>
      </c>
      <c r="M75" s="545">
        <v>566</v>
      </c>
      <c r="N75" s="546">
        <v>602</v>
      </c>
      <c r="O75" s="544">
        <v>1648</v>
      </c>
      <c r="P75" s="545">
        <v>750</v>
      </c>
      <c r="Q75" s="695">
        <v>898</v>
      </c>
      <c r="R75" s="544">
        <v>1317</v>
      </c>
      <c r="S75" s="545">
        <v>602</v>
      </c>
      <c r="T75" s="545">
        <v>715</v>
      </c>
    </row>
    <row r="76" spans="1:20" ht="15" customHeight="1">
      <c r="A76" s="32"/>
      <c r="B76" s="33"/>
      <c r="C76" s="33"/>
      <c r="D76" s="34"/>
      <c r="E76" s="33"/>
      <c r="F76" s="33"/>
      <c r="G76" s="33"/>
      <c r="H76" s="12"/>
      <c r="I76" s="33"/>
      <c r="J76" s="33"/>
      <c r="K76" s="32"/>
      <c r="L76" s="35"/>
      <c r="M76" s="35"/>
      <c r="N76" s="428"/>
      <c r="O76" s="35"/>
      <c r="P76" s="35"/>
      <c r="Q76" s="694"/>
      <c r="R76" s="35"/>
      <c r="S76" s="35"/>
      <c r="T76" s="35"/>
    </row>
    <row r="77" spans="1:20" ht="15" customHeight="1">
      <c r="A77" s="32" t="s">
        <v>658</v>
      </c>
      <c r="B77" s="33">
        <v>6776</v>
      </c>
      <c r="C77" s="33">
        <v>3216</v>
      </c>
      <c r="D77" s="34">
        <v>3560</v>
      </c>
      <c r="E77" s="33">
        <v>5661</v>
      </c>
      <c r="F77" s="33">
        <v>2606</v>
      </c>
      <c r="G77" s="33">
        <v>3055</v>
      </c>
      <c r="H77" s="12">
        <v>5547</v>
      </c>
      <c r="I77" s="33">
        <v>2598</v>
      </c>
      <c r="J77" s="33">
        <v>2949</v>
      </c>
      <c r="K77" s="32" t="s">
        <v>658</v>
      </c>
      <c r="L77" s="35">
        <v>6563</v>
      </c>
      <c r="M77" s="35">
        <v>2994</v>
      </c>
      <c r="N77" s="428">
        <v>3569</v>
      </c>
      <c r="O77" s="35">
        <v>7681</v>
      </c>
      <c r="P77" s="35">
        <v>3537</v>
      </c>
      <c r="Q77" s="694">
        <v>4144</v>
      </c>
      <c r="R77" s="35">
        <f>SUM(R78:R82)</f>
        <v>7974</v>
      </c>
      <c r="S77" s="35">
        <f>SUM(S78:S82)</f>
        <v>3479</v>
      </c>
      <c r="T77" s="35">
        <f>SUM(T78:T82)</f>
        <v>4495</v>
      </c>
    </row>
    <row r="78" spans="1:20" ht="15" customHeight="1">
      <c r="A78" s="32">
        <v>45</v>
      </c>
      <c r="B78" s="33">
        <v>1308</v>
      </c>
      <c r="C78" s="33">
        <v>629</v>
      </c>
      <c r="D78" s="34">
        <v>679</v>
      </c>
      <c r="E78" s="33">
        <v>1010</v>
      </c>
      <c r="F78" s="33">
        <v>468</v>
      </c>
      <c r="G78" s="33">
        <v>542</v>
      </c>
      <c r="H78" s="12">
        <v>1163</v>
      </c>
      <c r="I78" s="33">
        <v>556</v>
      </c>
      <c r="J78" s="33">
        <v>607</v>
      </c>
      <c r="K78" s="32">
        <v>45</v>
      </c>
      <c r="L78" s="544">
        <v>1463</v>
      </c>
      <c r="M78" s="545">
        <v>661</v>
      </c>
      <c r="N78" s="546">
        <v>802</v>
      </c>
      <c r="O78" s="544">
        <v>1635</v>
      </c>
      <c r="P78" s="545">
        <v>760</v>
      </c>
      <c r="Q78" s="695">
        <v>875</v>
      </c>
      <c r="R78" s="544">
        <v>1514</v>
      </c>
      <c r="S78" s="545">
        <v>632</v>
      </c>
      <c r="T78" s="545">
        <v>882</v>
      </c>
    </row>
    <row r="79" spans="1:20" ht="15" customHeight="1">
      <c r="A79" s="32">
        <v>46</v>
      </c>
      <c r="B79" s="33">
        <v>1492</v>
      </c>
      <c r="C79" s="33">
        <v>700</v>
      </c>
      <c r="D79" s="34">
        <v>792</v>
      </c>
      <c r="E79" s="33">
        <v>1067</v>
      </c>
      <c r="F79" s="33">
        <v>476</v>
      </c>
      <c r="G79" s="33">
        <v>591</v>
      </c>
      <c r="H79" s="12">
        <v>1124</v>
      </c>
      <c r="I79" s="33">
        <v>505</v>
      </c>
      <c r="J79" s="33">
        <v>619</v>
      </c>
      <c r="K79" s="32">
        <v>46</v>
      </c>
      <c r="L79" s="544">
        <v>1318</v>
      </c>
      <c r="M79" s="545">
        <v>586</v>
      </c>
      <c r="N79" s="546">
        <v>732</v>
      </c>
      <c r="O79" s="544">
        <v>1628</v>
      </c>
      <c r="P79" s="545">
        <v>732</v>
      </c>
      <c r="Q79" s="695">
        <v>896</v>
      </c>
      <c r="R79" s="544">
        <v>1557</v>
      </c>
      <c r="S79" s="545">
        <v>713</v>
      </c>
      <c r="T79" s="545">
        <v>844</v>
      </c>
    </row>
    <row r="80" spans="1:20" ht="15" customHeight="1">
      <c r="A80" s="32">
        <v>47</v>
      </c>
      <c r="B80" s="33">
        <v>1558</v>
      </c>
      <c r="C80" s="33">
        <v>726</v>
      </c>
      <c r="D80" s="34">
        <v>832</v>
      </c>
      <c r="E80" s="33">
        <v>1085</v>
      </c>
      <c r="F80" s="33">
        <v>508</v>
      </c>
      <c r="G80" s="33">
        <v>577</v>
      </c>
      <c r="H80" s="12">
        <v>1117</v>
      </c>
      <c r="I80" s="33">
        <v>532</v>
      </c>
      <c r="J80" s="33">
        <v>585</v>
      </c>
      <c r="K80" s="32">
        <v>47</v>
      </c>
      <c r="L80" s="544">
        <v>1330</v>
      </c>
      <c r="M80" s="545">
        <v>598</v>
      </c>
      <c r="N80" s="546">
        <v>732</v>
      </c>
      <c r="O80" s="544">
        <v>1651</v>
      </c>
      <c r="P80" s="545">
        <v>752</v>
      </c>
      <c r="Q80" s="695">
        <v>899</v>
      </c>
      <c r="R80" s="544">
        <v>1554</v>
      </c>
      <c r="S80" s="545">
        <v>672</v>
      </c>
      <c r="T80" s="545">
        <v>882</v>
      </c>
    </row>
    <row r="81" spans="1:20" ht="15" customHeight="1">
      <c r="A81" s="32">
        <v>48</v>
      </c>
      <c r="B81" s="33">
        <v>1538</v>
      </c>
      <c r="C81" s="33">
        <v>749</v>
      </c>
      <c r="D81" s="34">
        <v>789</v>
      </c>
      <c r="E81" s="33">
        <v>1136</v>
      </c>
      <c r="F81" s="33">
        <v>531</v>
      </c>
      <c r="G81" s="33">
        <v>605</v>
      </c>
      <c r="H81" s="12">
        <v>1077</v>
      </c>
      <c r="I81" s="33">
        <v>495</v>
      </c>
      <c r="J81" s="33">
        <v>582</v>
      </c>
      <c r="K81" s="32">
        <v>48</v>
      </c>
      <c r="L81" s="544">
        <v>1278</v>
      </c>
      <c r="M81" s="545">
        <v>593</v>
      </c>
      <c r="N81" s="546">
        <v>685</v>
      </c>
      <c r="O81" s="544">
        <v>1578</v>
      </c>
      <c r="P81" s="545">
        <v>750</v>
      </c>
      <c r="Q81" s="695">
        <v>828</v>
      </c>
      <c r="R81" s="544">
        <v>1712</v>
      </c>
      <c r="S81" s="545">
        <v>726</v>
      </c>
      <c r="T81" s="545">
        <v>986</v>
      </c>
    </row>
    <row r="82" spans="1:20" ht="15" customHeight="1">
      <c r="A82" s="32">
        <v>49</v>
      </c>
      <c r="B82" s="33">
        <v>880</v>
      </c>
      <c r="C82" s="33">
        <v>412</v>
      </c>
      <c r="D82" s="34">
        <v>468</v>
      </c>
      <c r="E82" s="33">
        <v>1363</v>
      </c>
      <c r="F82" s="33">
        <v>623</v>
      </c>
      <c r="G82" s="33">
        <v>740</v>
      </c>
      <c r="H82" s="12">
        <v>1066</v>
      </c>
      <c r="I82" s="33">
        <v>510</v>
      </c>
      <c r="J82" s="33">
        <v>556</v>
      </c>
      <c r="K82" s="32">
        <v>49</v>
      </c>
      <c r="L82" s="544">
        <v>1174</v>
      </c>
      <c r="M82" s="545">
        <v>556</v>
      </c>
      <c r="N82" s="546">
        <v>618</v>
      </c>
      <c r="O82" s="544">
        <v>1189</v>
      </c>
      <c r="P82" s="545">
        <v>543</v>
      </c>
      <c r="Q82" s="695">
        <v>646</v>
      </c>
      <c r="R82" s="544">
        <v>1637</v>
      </c>
      <c r="S82" s="545">
        <v>736</v>
      </c>
      <c r="T82" s="545">
        <v>901</v>
      </c>
    </row>
    <row r="83" spans="1:20" ht="15" customHeight="1">
      <c r="A83" s="32"/>
      <c r="B83" s="33"/>
      <c r="C83" s="33"/>
      <c r="D83" s="34"/>
      <c r="E83" s="33"/>
      <c r="F83" s="33"/>
      <c r="G83" s="33"/>
      <c r="H83" s="12"/>
      <c r="I83" s="33"/>
      <c r="J83" s="33"/>
      <c r="K83" s="32"/>
      <c r="L83" s="35"/>
      <c r="M83" s="35"/>
      <c r="N83" s="428"/>
      <c r="O83" s="35"/>
      <c r="P83" s="35"/>
      <c r="Q83" s="694"/>
      <c r="R83" s="35"/>
      <c r="S83" s="35"/>
      <c r="T83" s="35"/>
    </row>
    <row r="84" spans="1:20" ht="15" customHeight="1">
      <c r="A84" s="32" t="s">
        <v>659</v>
      </c>
      <c r="B84" s="33">
        <v>5732</v>
      </c>
      <c r="C84" s="33">
        <v>2655</v>
      </c>
      <c r="D84" s="34">
        <v>3077</v>
      </c>
      <c r="E84" s="33">
        <v>7324</v>
      </c>
      <c r="F84" s="33">
        <v>3420</v>
      </c>
      <c r="G84" s="33">
        <v>3904</v>
      </c>
      <c r="H84" s="12">
        <v>5944</v>
      </c>
      <c r="I84" s="33">
        <v>2683</v>
      </c>
      <c r="J84" s="33">
        <v>3261</v>
      </c>
      <c r="K84" s="32" t="s">
        <v>659</v>
      </c>
      <c r="L84" s="35">
        <v>5651</v>
      </c>
      <c r="M84" s="35">
        <v>2588</v>
      </c>
      <c r="N84" s="428">
        <v>3063</v>
      </c>
      <c r="O84" s="35">
        <v>6626</v>
      </c>
      <c r="P84" s="35">
        <v>3010</v>
      </c>
      <c r="Q84" s="694">
        <v>3616</v>
      </c>
      <c r="R84" s="35">
        <f>SUM(R85:R89)</f>
        <v>7532</v>
      </c>
      <c r="S84" s="35">
        <f>SUM(S85:S89)</f>
        <v>3409</v>
      </c>
      <c r="T84" s="35">
        <f>SUM(T85:T89)</f>
        <v>4123</v>
      </c>
    </row>
    <row r="85" spans="1:20" ht="15" customHeight="1">
      <c r="A85" s="32">
        <v>50</v>
      </c>
      <c r="B85" s="33">
        <v>956</v>
      </c>
      <c r="C85" s="33">
        <v>456</v>
      </c>
      <c r="D85" s="34">
        <v>500</v>
      </c>
      <c r="E85" s="33">
        <v>1411</v>
      </c>
      <c r="F85" s="33">
        <v>662</v>
      </c>
      <c r="G85" s="33">
        <v>749</v>
      </c>
      <c r="H85" s="12">
        <v>1075</v>
      </c>
      <c r="I85" s="33">
        <v>494</v>
      </c>
      <c r="J85" s="33">
        <v>581</v>
      </c>
      <c r="K85" s="32">
        <v>50</v>
      </c>
      <c r="L85" s="544">
        <v>1197</v>
      </c>
      <c r="M85" s="545">
        <v>551</v>
      </c>
      <c r="N85" s="546">
        <v>646</v>
      </c>
      <c r="O85" s="544">
        <v>1455</v>
      </c>
      <c r="P85" s="545">
        <v>648</v>
      </c>
      <c r="Q85" s="695">
        <v>807</v>
      </c>
      <c r="R85" s="544">
        <v>1601</v>
      </c>
      <c r="S85" s="545">
        <v>737</v>
      </c>
      <c r="T85" s="545">
        <v>864</v>
      </c>
    </row>
    <row r="86" spans="1:20" ht="15" customHeight="1">
      <c r="A86" s="32">
        <v>51</v>
      </c>
      <c r="B86" s="33">
        <v>1209</v>
      </c>
      <c r="C86" s="33">
        <v>547</v>
      </c>
      <c r="D86" s="34">
        <v>662</v>
      </c>
      <c r="E86" s="33">
        <v>1610</v>
      </c>
      <c r="F86" s="33">
        <v>768</v>
      </c>
      <c r="G86" s="33">
        <v>842</v>
      </c>
      <c r="H86" s="12">
        <v>1116</v>
      </c>
      <c r="I86" s="33">
        <v>486</v>
      </c>
      <c r="J86" s="33">
        <v>630</v>
      </c>
      <c r="K86" s="32">
        <v>51</v>
      </c>
      <c r="L86" s="544">
        <v>1138</v>
      </c>
      <c r="M86" s="545">
        <v>502</v>
      </c>
      <c r="N86" s="546">
        <v>636</v>
      </c>
      <c r="O86" s="544">
        <v>1358</v>
      </c>
      <c r="P86" s="545">
        <v>607</v>
      </c>
      <c r="Q86" s="695">
        <v>751</v>
      </c>
      <c r="R86" s="544">
        <v>1588</v>
      </c>
      <c r="S86" s="545">
        <v>684</v>
      </c>
      <c r="T86" s="545">
        <v>904</v>
      </c>
    </row>
    <row r="87" spans="1:20" ht="15" customHeight="1">
      <c r="A87" s="32">
        <v>52</v>
      </c>
      <c r="B87" s="33">
        <v>1131</v>
      </c>
      <c r="C87" s="33">
        <v>521</v>
      </c>
      <c r="D87" s="34">
        <v>610</v>
      </c>
      <c r="E87" s="33">
        <v>1638</v>
      </c>
      <c r="F87" s="33">
        <v>757</v>
      </c>
      <c r="G87" s="33">
        <v>881</v>
      </c>
      <c r="H87" s="12">
        <v>1206</v>
      </c>
      <c r="I87" s="33">
        <v>544</v>
      </c>
      <c r="J87" s="33">
        <v>662</v>
      </c>
      <c r="K87" s="32">
        <v>52</v>
      </c>
      <c r="L87" s="544">
        <v>1144</v>
      </c>
      <c r="M87" s="545">
        <v>541</v>
      </c>
      <c r="N87" s="546">
        <v>603</v>
      </c>
      <c r="O87" s="544">
        <v>1333</v>
      </c>
      <c r="P87" s="545">
        <v>608</v>
      </c>
      <c r="Q87" s="695">
        <v>725</v>
      </c>
      <c r="R87" s="544">
        <v>1610</v>
      </c>
      <c r="S87" s="545">
        <v>720</v>
      </c>
      <c r="T87" s="545">
        <v>890</v>
      </c>
    </row>
    <row r="88" spans="1:20" ht="15" customHeight="1">
      <c r="A88" s="32">
        <v>53</v>
      </c>
      <c r="B88" s="33">
        <v>1245</v>
      </c>
      <c r="C88" s="33">
        <v>567</v>
      </c>
      <c r="D88" s="34">
        <v>678</v>
      </c>
      <c r="E88" s="33">
        <v>1677</v>
      </c>
      <c r="F88" s="33">
        <v>781</v>
      </c>
      <c r="G88" s="33">
        <v>896</v>
      </c>
      <c r="H88" s="12">
        <v>1189</v>
      </c>
      <c r="I88" s="33">
        <v>553</v>
      </c>
      <c r="J88" s="33">
        <v>636</v>
      </c>
      <c r="K88" s="32">
        <v>53</v>
      </c>
      <c r="L88" s="544">
        <v>1090</v>
      </c>
      <c r="M88" s="545">
        <v>489</v>
      </c>
      <c r="N88" s="546">
        <v>601</v>
      </c>
      <c r="O88" s="544">
        <v>1285</v>
      </c>
      <c r="P88" s="545">
        <v>572</v>
      </c>
      <c r="Q88" s="695">
        <v>713</v>
      </c>
      <c r="R88" s="544">
        <v>1562</v>
      </c>
      <c r="S88" s="545">
        <v>734</v>
      </c>
      <c r="T88" s="545">
        <v>828</v>
      </c>
    </row>
    <row r="89" spans="1:20" ht="15" customHeight="1">
      <c r="A89" s="32">
        <v>54</v>
      </c>
      <c r="B89" s="33">
        <v>1191</v>
      </c>
      <c r="C89" s="33">
        <v>564</v>
      </c>
      <c r="D89" s="34">
        <v>627</v>
      </c>
      <c r="E89" s="33">
        <v>988</v>
      </c>
      <c r="F89" s="33">
        <v>452</v>
      </c>
      <c r="G89" s="33">
        <v>536</v>
      </c>
      <c r="H89" s="12">
        <v>1358</v>
      </c>
      <c r="I89" s="33">
        <v>606</v>
      </c>
      <c r="J89" s="33">
        <v>752</v>
      </c>
      <c r="K89" s="32">
        <v>54</v>
      </c>
      <c r="L89" s="544">
        <v>1082</v>
      </c>
      <c r="M89" s="545">
        <v>505</v>
      </c>
      <c r="N89" s="546">
        <v>577</v>
      </c>
      <c r="O89" s="544">
        <v>1195</v>
      </c>
      <c r="P89" s="545">
        <v>575</v>
      </c>
      <c r="Q89" s="695">
        <v>620</v>
      </c>
      <c r="R89" s="544">
        <v>1171</v>
      </c>
      <c r="S89" s="545">
        <v>534</v>
      </c>
      <c r="T89" s="545">
        <v>637</v>
      </c>
    </row>
    <row r="90" spans="1:20" ht="15" customHeight="1">
      <c r="A90" s="32"/>
      <c r="B90" s="33"/>
      <c r="C90" s="33"/>
      <c r="D90" s="34"/>
      <c r="E90" s="33"/>
      <c r="F90" s="33"/>
      <c r="G90" s="33"/>
      <c r="H90" s="12"/>
      <c r="I90" s="33"/>
      <c r="J90" s="33"/>
      <c r="K90" s="32"/>
      <c r="L90" s="35"/>
      <c r="M90" s="35"/>
      <c r="N90" s="428"/>
      <c r="O90" s="35"/>
      <c r="P90" s="35"/>
      <c r="Q90" s="694"/>
      <c r="R90" s="35"/>
      <c r="S90" s="35"/>
      <c r="T90" s="35"/>
    </row>
    <row r="91" spans="1:20" ht="15" customHeight="1">
      <c r="A91" s="32" t="s">
        <v>660</v>
      </c>
      <c r="B91" s="33">
        <v>5253</v>
      </c>
      <c r="C91" s="33">
        <v>2484</v>
      </c>
      <c r="D91" s="34">
        <v>2769</v>
      </c>
      <c r="E91" s="33">
        <v>6108</v>
      </c>
      <c r="F91" s="33">
        <v>2826</v>
      </c>
      <c r="G91" s="33">
        <v>3282</v>
      </c>
      <c r="H91" s="12">
        <v>7655</v>
      </c>
      <c r="I91" s="33">
        <v>3505</v>
      </c>
      <c r="J91" s="33">
        <v>4150</v>
      </c>
      <c r="K91" s="32" t="s">
        <v>660</v>
      </c>
      <c r="L91" s="35">
        <v>6006</v>
      </c>
      <c r="M91" s="35">
        <v>2723</v>
      </c>
      <c r="N91" s="428">
        <v>3283</v>
      </c>
      <c r="O91" s="35">
        <v>5726</v>
      </c>
      <c r="P91" s="35">
        <v>2613</v>
      </c>
      <c r="Q91" s="694">
        <v>3113</v>
      </c>
      <c r="R91" s="35">
        <f>SUM(R92:R96)</f>
        <v>6572</v>
      </c>
      <c r="S91" s="35">
        <f>SUM(S92:S96)</f>
        <v>2940</v>
      </c>
      <c r="T91" s="35">
        <f>SUM(T92:T96)</f>
        <v>3632</v>
      </c>
    </row>
    <row r="92" spans="1:20" ht="15" customHeight="1">
      <c r="A92" s="32">
        <v>55</v>
      </c>
      <c r="B92" s="33">
        <v>1073</v>
      </c>
      <c r="C92" s="33">
        <v>541</v>
      </c>
      <c r="D92" s="34">
        <v>532</v>
      </c>
      <c r="E92" s="33">
        <v>1033</v>
      </c>
      <c r="F92" s="33">
        <v>481</v>
      </c>
      <c r="G92" s="33">
        <v>552</v>
      </c>
      <c r="H92" s="12">
        <v>1428</v>
      </c>
      <c r="I92" s="33">
        <v>663</v>
      </c>
      <c r="J92" s="33">
        <v>765</v>
      </c>
      <c r="K92" s="32">
        <v>55</v>
      </c>
      <c r="L92" s="544">
        <v>1102</v>
      </c>
      <c r="M92" s="545">
        <v>511</v>
      </c>
      <c r="N92" s="546">
        <v>591</v>
      </c>
      <c r="O92" s="544">
        <v>1229</v>
      </c>
      <c r="P92" s="545">
        <v>552</v>
      </c>
      <c r="Q92" s="695">
        <v>677</v>
      </c>
      <c r="R92" s="544">
        <v>1468</v>
      </c>
      <c r="S92" s="545">
        <v>648</v>
      </c>
      <c r="T92" s="545">
        <v>820</v>
      </c>
    </row>
    <row r="93" spans="1:20" ht="15" customHeight="1">
      <c r="A93" s="32">
        <v>56</v>
      </c>
      <c r="B93" s="33">
        <v>996</v>
      </c>
      <c r="C93" s="33">
        <v>455</v>
      </c>
      <c r="D93" s="34">
        <v>541</v>
      </c>
      <c r="E93" s="33">
        <v>1296</v>
      </c>
      <c r="F93" s="33">
        <v>589</v>
      </c>
      <c r="G93" s="33">
        <v>707</v>
      </c>
      <c r="H93" s="12">
        <v>1689</v>
      </c>
      <c r="I93" s="33">
        <v>767</v>
      </c>
      <c r="J93" s="33">
        <v>922</v>
      </c>
      <c r="K93" s="32">
        <v>56</v>
      </c>
      <c r="L93" s="544">
        <v>1130</v>
      </c>
      <c r="M93" s="545">
        <v>476</v>
      </c>
      <c r="N93" s="546">
        <v>654</v>
      </c>
      <c r="O93" s="544">
        <v>1174</v>
      </c>
      <c r="P93" s="545">
        <v>525</v>
      </c>
      <c r="Q93" s="695">
        <v>649</v>
      </c>
      <c r="R93" s="544">
        <v>1373</v>
      </c>
      <c r="S93" s="545">
        <v>593</v>
      </c>
      <c r="T93" s="545">
        <v>780</v>
      </c>
    </row>
    <row r="94" spans="1:20" ht="15" customHeight="1">
      <c r="A94" s="32">
        <v>57</v>
      </c>
      <c r="B94" s="33">
        <v>1029</v>
      </c>
      <c r="C94" s="33">
        <v>485</v>
      </c>
      <c r="D94" s="34">
        <v>544</v>
      </c>
      <c r="E94" s="33">
        <v>1228</v>
      </c>
      <c r="F94" s="33">
        <v>582</v>
      </c>
      <c r="G94" s="33">
        <v>646</v>
      </c>
      <c r="H94" s="12">
        <v>1775</v>
      </c>
      <c r="I94" s="33">
        <v>807</v>
      </c>
      <c r="J94" s="33">
        <v>968</v>
      </c>
      <c r="K94" s="32">
        <v>57</v>
      </c>
      <c r="L94" s="544">
        <v>1199</v>
      </c>
      <c r="M94" s="545">
        <v>550</v>
      </c>
      <c r="N94" s="546">
        <v>649</v>
      </c>
      <c r="O94" s="544">
        <v>1165</v>
      </c>
      <c r="P94" s="545">
        <v>545</v>
      </c>
      <c r="Q94" s="695">
        <v>620</v>
      </c>
      <c r="R94" s="544">
        <v>1300</v>
      </c>
      <c r="S94" s="545">
        <v>583</v>
      </c>
      <c r="T94" s="545">
        <v>717</v>
      </c>
    </row>
    <row r="95" spans="1:20" ht="15" customHeight="1">
      <c r="A95" s="32">
        <v>58</v>
      </c>
      <c r="B95" s="33">
        <v>1090</v>
      </c>
      <c r="C95" s="33">
        <v>493</v>
      </c>
      <c r="D95" s="34">
        <v>597</v>
      </c>
      <c r="E95" s="33">
        <v>1305</v>
      </c>
      <c r="F95" s="33">
        <v>590</v>
      </c>
      <c r="G95" s="33">
        <v>715</v>
      </c>
      <c r="H95" s="12">
        <v>1747</v>
      </c>
      <c r="I95" s="33">
        <v>805</v>
      </c>
      <c r="J95" s="33">
        <v>942</v>
      </c>
      <c r="K95" s="32">
        <v>58</v>
      </c>
      <c r="L95" s="544">
        <v>1214</v>
      </c>
      <c r="M95" s="545">
        <v>565</v>
      </c>
      <c r="N95" s="546">
        <v>649</v>
      </c>
      <c r="O95" s="544">
        <v>1086</v>
      </c>
      <c r="P95" s="545">
        <v>476</v>
      </c>
      <c r="Q95" s="695">
        <v>610</v>
      </c>
      <c r="R95" s="544">
        <v>1266</v>
      </c>
      <c r="S95" s="545">
        <v>556</v>
      </c>
      <c r="T95" s="545">
        <v>710</v>
      </c>
    </row>
    <row r="96" spans="1:20" ht="15" customHeight="1">
      <c r="A96" s="32">
        <v>59</v>
      </c>
      <c r="B96" s="33">
        <v>1065</v>
      </c>
      <c r="C96" s="33">
        <v>510</v>
      </c>
      <c r="D96" s="34">
        <v>555</v>
      </c>
      <c r="E96" s="33">
        <v>1246</v>
      </c>
      <c r="F96" s="33">
        <v>584</v>
      </c>
      <c r="G96" s="33">
        <v>662</v>
      </c>
      <c r="H96" s="12">
        <v>1016</v>
      </c>
      <c r="I96" s="33">
        <v>463</v>
      </c>
      <c r="J96" s="33">
        <v>553</v>
      </c>
      <c r="K96" s="32">
        <v>59</v>
      </c>
      <c r="L96" s="544">
        <v>1361</v>
      </c>
      <c r="M96" s="545">
        <v>621</v>
      </c>
      <c r="N96" s="546">
        <v>740</v>
      </c>
      <c r="O96" s="544">
        <v>1072</v>
      </c>
      <c r="P96" s="545">
        <v>515</v>
      </c>
      <c r="Q96" s="695">
        <v>557</v>
      </c>
      <c r="R96" s="544">
        <v>1165</v>
      </c>
      <c r="S96" s="545">
        <v>560</v>
      </c>
      <c r="T96" s="545">
        <v>605</v>
      </c>
    </row>
    <row r="97" spans="1:20" ht="15" customHeight="1">
      <c r="A97" s="32"/>
      <c r="B97" s="33"/>
      <c r="C97" s="33"/>
      <c r="D97" s="34"/>
      <c r="E97" s="33"/>
      <c r="F97" s="33"/>
      <c r="G97" s="33"/>
      <c r="H97" s="12"/>
      <c r="I97" s="33"/>
      <c r="J97" s="33"/>
      <c r="K97" s="32"/>
      <c r="L97" s="35"/>
      <c r="M97" s="35"/>
      <c r="N97" s="428"/>
      <c r="O97" s="35"/>
      <c r="P97" s="35"/>
      <c r="Q97" s="694"/>
      <c r="R97" s="35"/>
      <c r="S97" s="35"/>
      <c r="T97" s="35"/>
    </row>
    <row r="98" spans="1:20" ht="15" customHeight="1">
      <c r="A98" s="32" t="s">
        <v>661</v>
      </c>
      <c r="B98" s="33">
        <v>4919</v>
      </c>
      <c r="C98" s="33">
        <v>2271</v>
      </c>
      <c r="D98" s="34">
        <v>2648</v>
      </c>
      <c r="E98" s="33">
        <v>5482</v>
      </c>
      <c r="F98" s="33">
        <v>2532</v>
      </c>
      <c r="G98" s="33">
        <v>2950</v>
      </c>
      <c r="H98" s="12">
        <v>6251</v>
      </c>
      <c r="I98" s="33">
        <v>2883</v>
      </c>
      <c r="J98" s="33">
        <v>3368</v>
      </c>
      <c r="K98" s="32" t="s">
        <v>661</v>
      </c>
      <c r="L98" s="35">
        <v>7584</v>
      </c>
      <c r="M98" s="35">
        <v>3457</v>
      </c>
      <c r="N98" s="428">
        <v>4127</v>
      </c>
      <c r="O98" s="35">
        <v>6017</v>
      </c>
      <c r="P98" s="35">
        <v>2708</v>
      </c>
      <c r="Q98" s="694">
        <v>3309</v>
      </c>
      <c r="R98" s="35">
        <f>SUM(R99:R103)</f>
        <v>5780</v>
      </c>
      <c r="S98" s="35">
        <f>SUM(S99:S103)</f>
        <v>2636</v>
      </c>
      <c r="T98" s="35">
        <f>SUM(T99:T103)</f>
        <v>3144</v>
      </c>
    </row>
    <row r="99" spans="1:20" ht="15" customHeight="1">
      <c r="A99" s="32">
        <v>60</v>
      </c>
      <c r="B99" s="33">
        <v>1021</v>
      </c>
      <c r="C99" s="33">
        <v>499</v>
      </c>
      <c r="D99" s="34">
        <v>522</v>
      </c>
      <c r="E99" s="33">
        <v>1100</v>
      </c>
      <c r="F99" s="33">
        <v>535</v>
      </c>
      <c r="G99" s="33">
        <v>565</v>
      </c>
      <c r="H99" s="12">
        <v>1110</v>
      </c>
      <c r="I99" s="33">
        <v>514</v>
      </c>
      <c r="J99" s="33">
        <v>596</v>
      </c>
      <c r="K99" s="32">
        <v>60</v>
      </c>
      <c r="L99" s="544">
        <v>1450</v>
      </c>
      <c r="M99" s="545">
        <v>668</v>
      </c>
      <c r="N99" s="546">
        <v>782</v>
      </c>
      <c r="O99" s="544">
        <v>1124</v>
      </c>
      <c r="P99" s="545">
        <v>510</v>
      </c>
      <c r="Q99" s="695">
        <v>614</v>
      </c>
      <c r="R99" s="697">
        <v>1258</v>
      </c>
      <c r="S99" s="697">
        <v>576</v>
      </c>
      <c r="T99" s="697">
        <v>682</v>
      </c>
    </row>
    <row r="100" spans="1:20" ht="15" customHeight="1">
      <c r="A100" s="32">
        <v>61</v>
      </c>
      <c r="B100" s="33">
        <v>1010</v>
      </c>
      <c r="C100" s="33">
        <v>474</v>
      </c>
      <c r="D100" s="34">
        <v>536</v>
      </c>
      <c r="E100" s="33">
        <v>1053</v>
      </c>
      <c r="F100" s="33">
        <v>477</v>
      </c>
      <c r="G100" s="33">
        <v>576</v>
      </c>
      <c r="H100" s="12">
        <v>1319</v>
      </c>
      <c r="I100" s="33">
        <v>589</v>
      </c>
      <c r="J100" s="33">
        <v>730</v>
      </c>
      <c r="K100" s="32">
        <v>61</v>
      </c>
      <c r="L100" s="544">
        <v>1710</v>
      </c>
      <c r="M100" s="545">
        <v>787</v>
      </c>
      <c r="N100" s="546">
        <v>923</v>
      </c>
      <c r="O100" s="544">
        <v>1132</v>
      </c>
      <c r="P100" s="545">
        <v>482</v>
      </c>
      <c r="Q100" s="695">
        <v>650</v>
      </c>
      <c r="R100" s="697">
        <v>1211</v>
      </c>
      <c r="S100" s="697">
        <v>540</v>
      </c>
      <c r="T100" s="697">
        <v>671</v>
      </c>
    </row>
    <row r="101" spans="1:20" ht="15" customHeight="1">
      <c r="A101" s="32">
        <v>62</v>
      </c>
      <c r="B101" s="33">
        <v>1004</v>
      </c>
      <c r="C101" s="33">
        <v>456</v>
      </c>
      <c r="D101" s="34">
        <v>548</v>
      </c>
      <c r="E101" s="33">
        <v>1074</v>
      </c>
      <c r="F101" s="33">
        <v>492</v>
      </c>
      <c r="G101" s="33">
        <v>582</v>
      </c>
      <c r="H101" s="12">
        <v>1268</v>
      </c>
      <c r="I101" s="33">
        <v>590</v>
      </c>
      <c r="J101" s="33">
        <v>678</v>
      </c>
      <c r="K101" s="32">
        <v>62</v>
      </c>
      <c r="L101" s="544">
        <v>1727</v>
      </c>
      <c r="M101" s="545">
        <v>778</v>
      </c>
      <c r="N101" s="546">
        <v>949</v>
      </c>
      <c r="O101" s="544">
        <v>1201</v>
      </c>
      <c r="P101" s="545">
        <v>549</v>
      </c>
      <c r="Q101" s="695">
        <v>652</v>
      </c>
      <c r="R101" s="697">
        <v>1141</v>
      </c>
      <c r="S101" s="697">
        <v>522</v>
      </c>
      <c r="T101" s="697">
        <v>619</v>
      </c>
    </row>
    <row r="102" spans="1:20" ht="15" customHeight="1">
      <c r="A102" s="32">
        <v>63</v>
      </c>
      <c r="B102" s="33">
        <v>954</v>
      </c>
      <c r="C102" s="33">
        <v>431</v>
      </c>
      <c r="D102" s="34">
        <v>523</v>
      </c>
      <c r="E102" s="33">
        <v>1119</v>
      </c>
      <c r="F102" s="33">
        <v>491</v>
      </c>
      <c r="G102" s="33">
        <v>628</v>
      </c>
      <c r="H102" s="12">
        <v>1287</v>
      </c>
      <c r="I102" s="33">
        <v>581</v>
      </c>
      <c r="J102" s="33">
        <v>706</v>
      </c>
      <c r="K102" s="32">
        <v>63</v>
      </c>
      <c r="L102" s="544">
        <v>1712</v>
      </c>
      <c r="M102" s="545">
        <v>778</v>
      </c>
      <c r="N102" s="546">
        <v>934</v>
      </c>
      <c r="O102" s="544">
        <v>1201</v>
      </c>
      <c r="P102" s="545">
        <v>548</v>
      </c>
      <c r="Q102" s="695">
        <v>653</v>
      </c>
      <c r="R102" s="697">
        <v>1103</v>
      </c>
      <c r="S102" s="697">
        <v>483</v>
      </c>
      <c r="T102" s="697">
        <v>620</v>
      </c>
    </row>
    <row r="103" spans="1:20" ht="15" customHeight="1">
      <c r="A103" s="32">
        <v>64</v>
      </c>
      <c r="B103" s="33">
        <v>930</v>
      </c>
      <c r="C103" s="33">
        <v>411</v>
      </c>
      <c r="D103" s="34">
        <v>519</v>
      </c>
      <c r="E103" s="33">
        <v>1136</v>
      </c>
      <c r="F103" s="33">
        <v>537</v>
      </c>
      <c r="G103" s="33">
        <v>599</v>
      </c>
      <c r="H103" s="12">
        <v>1267</v>
      </c>
      <c r="I103" s="33">
        <v>609</v>
      </c>
      <c r="J103" s="33">
        <v>658</v>
      </c>
      <c r="K103" s="32">
        <v>64</v>
      </c>
      <c r="L103" s="544">
        <v>985</v>
      </c>
      <c r="M103" s="545">
        <v>446</v>
      </c>
      <c r="N103" s="546">
        <v>539</v>
      </c>
      <c r="O103" s="544">
        <v>1359</v>
      </c>
      <c r="P103" s="545">
        <v>619</v>
      </c>
      <c r="Q103" s="695">
        <v>740</v>
      </c>
      <c r="R103" s="697">
        <v>1067</v>
      </c>
      <c r="S103" s="697">
        <v>515</v>
      </c>
      <c r="T103" s="697">
        <v>552</v>
      </c>
    </row>
    <row r="104" spans="1:20" ht="15" customHeight="1">
      <c r="A104" s="32"/>
      <c r="B104" s="33"/>
      <c r="C104" s="33"/>
      <c r="D104" s="34"/>
      <c r="E104" s="33"/>
      <c r="F104" s="33"/>
      <c r="G104" s="33"/>
      <c r="H104" s="12"/>
      <c r="I104" s="33"/>
      <c r="J104" s="33"/>
      <c r="K104" s="32"/>
      <c r="L104" s="35"/>
      <c r="M104" s="35"/>
      <c r="N104" s="428"/>
      <c r="O104" s="35"/>
      <c r="P104" s="35"/>
      <c r="Q104" s="694"/>
      <c r="R104" s="35"/>
      <c r="S104" s="35"/>
      <c r="T104" s="35"/>
    </row>
    <row r="105" spans="1:20" ht="15" customHeight="1">
      <c r="A105" s="32" t="s">
        <v>662</v>
      </c>
      <c r="B105" s="33">
        <v>4136</v>
      </c>
      <c r="C105" s="33">
        <v>1945</v>
      </c>
      <c r="D105" s="34">
        <v>2191</v>
      </c>
      <c r="E105" s="33">
        <v>5084</v>
      </c>
      <c r="F105" s="33">
        <v>2297</v>
      </c>
      <c r="G105" s="33">
        <v>2787</v>
      </c>
      <c r="H105" s="12">
        <v>5343</v>
      </c>
      <c r="I105" s="33">
        <v>2401</v>
      </c>
      <c r="J105" s="33">
        <v>2942</v>
      </c>
      <c r="K105" s="32" t="s">
        <v>662</v>
      </c>
      <c r="L105" s="35">
        <v>6138</v>
      </c>
      <c r="M105" s="35">
        <v>2752</v>
      </c>
      <c r="N105" s="428">
        <v>3386</v>
      </c>
      <c r="O105" s="35">
        <v>7471</v>
      </c>
      <c r="P105" s="35">
        <v>3370</v>
      </c>
      <c r="Q105" s="694">
        <v>4101</v>
      </c>
      <c r="R105" s="35">
        <f>SUM(R106:R110)</f>
        <v>5880</v>
      </c>
      <c r="S105" s="35">
        <f>SUM(S106:S110)</f>
        <v>2636</v>
      </c>
      <c r="T105" s="35">
        <f>SUM(T106:T110)</f>
        <v>3244</v>
      </c>
    </row>
    <row r="106" spans="1:20" ht="15" customHeight="1">
      <c r="A106" s="32">
        <v>65</v>
      </c>
      <c r="B106" s="33">
        <v>903</v>
      </c>
      <c r="C106" s="33">
        <v>431</v>
      </c>
      <c r="D106" s="34">
        <v>472</v>
      </c>
      <c r="E106" s="33">
        <v>1092</v>
      </c>
      <c r="F106" s="33">
        <v>526</v>
      </c>
      <c r="G106" s="33">
        <v>566</v>
      </c>
      <c r="H106" s="12">
        <v>1092</v>
      </c>
      <c r="I106" s="33">
        <v>510</v>
      </c>
      <c r="J106" s="33">
        <v>582</v>
      </c>
      <c r="K106" s="32">
        <v>65</v>
      </c>
      <c r="L106" s="544">
        <v>1098</v>
      </c>
      <c r="M106" s="545">
        <v>504</v>
      </c>
      <c r="N106" s="546">
        <v>594</v>
      </c>
      <c r="O106" s="544">
        <v>1412</v>
      </c>
      <c r="P106" s="545">
        <v>650</v>
      </c>
      <c r="Q106" s="695">
        <v>762</v>
      </c>
      <c r="R106" s="544">
        <v>1112</v>
      </c>
      <c r="S106" s="545">
        <v>521</v>
      </c>
      <c r="T106" s="545">
        <v>591</v>
      </c>
    </row>
    <row r="107" spans="1:20" ht="15" customHeight="1">
      <c r="A107" s="32">
        <v>66</v>
      </c>
      <c r="B107" s="33">
        <v>878</v>
      </c>
      <c r="C107" s="33">
        <v>426</v>
      </c>
      <c r="D107" s="34">
        <v>452</v>
      </c>
      <c r="E107" s="33">
        <v>1025</v>
      </c>
      <c r="F107" s="33">
        <v>457</v>
      </c>
      <c r="G107" s="33">
        <v>568</v>
      </c>
      <c r="H107" s="12">
        <v>1045</v>
      </c>
      <c r="I107" s="33">
        <v>473</v>
      </c>
      <c r="J107" s="33">
        <v>572</v>
      </c>
      <c r="K107" s="32">
        <v>66</v>
      </c>
      <c r="L107" s="544">
        <v>1291</v>
      </c>
      <c r="M107" s="545">
        <v>577</v>
      </c>
      <c r="N107" s="546">
        <v>714</v>
      </c>
      <c r="O107" s="544">
        <v>1685</v>
      </c>
      <c r="P107" s="545">
        <v>768</v>
      </c>
      <c r="Q107" s="695">
        <v>917</v>
      </c>
      <c r="R107" s="544">
        <v>1097</v>
      </c>
      <c r="S107" s="545">
        <v>466</v>
      </c>
      <c r="T107" s="545">
        <v>631</v>
      </c>
    </row>
    <row r="108" spans="1:20" ht="15" customHeight="1">
      <c r="A108" s="32">
        <v>67</v>
      </c>
      <c r="B108" s="33">
        <v>829</v>
      </c>
      <c r="C108" s="33">
        <v>352</v>
      </c>
      <c r="D108" s="34">
        <v>477</v>
      </c>
      <c r="E108" s="33">
        <v>1025</v>
      </c>
      <c r="F108" s="33">
        <v>458</v>
      </c>
      <c r="G108" s="33">
        <v>567</v>
      </c>
      <c r="H108" s="12">
        <v>1028</v>
      </c>
      <c r="I108" s="33">
        <v>448</v>
      </c>
      <c r="J108" s="33">
        <v>580</v>
      </c>
      <c r="K108" s="32">
        <v>67</v>
      </c>
      <c r="L108" s="544">
        <v>1232</v>
      </c>
      <c r="M108" s="545">
        <v>541</v>
      </c>
      <c r="N108" s="546">
        <v>691</v>
      </c>
      <c r="O108" s="544">
        <v>1712</v>
      </c>
      <c r="P108" s="545">
        <v>753</v>
      </c>
      <c r="Q108" s="695">
        <v>959</v>
      </c>
      <c r="R108" s="544">
        <v>1177</v>
      </c>
      <c r="S108" s="545">
        <v>532</v>
      </c>
      <c r="T108" s="545">
        <v>645</v>
      </c>
    </row>
    <row r="109" spans="1:20" ht="15" customHeight="1">
      <c r="A109" s="32">
        <v>68</v>
      </c>
      <c r="B109" s="33">
        <v>781</v>
      </c>
      <c r="C109" s="33">
        <v>376</v>
      </c>
      <c r="D109" s="34">
        <v>405</v>
      </c>
      <c r="E109" s="33">
        <v>991</v>
      </c>
      <c r="F109" s="33">
        <v>443</v>
      </c>
      <c r="G109" s="33">
        <v>548</v>
      </c>
      <c r="H109" s="12">
        <v>1070</v>
      </c>
      <c r="I109" s="33">
        <v>463</v>
      </c>
      <c r="J109" s="33">
        <v>607</v>
      </c>
      <c r="K109" s="32">
        <v>68</v>
      </c>
      <c r="L109" s="544">
        <v>1298</v>
      </c>
      <c r="M109" s="545">
        <v>558</v>
      </c>
      <c r="N109" s="546">
        <v>740</v>
      </c>
      <c r="O109" s="544">
        <v>1716</v>
      </c>
      <c r="P109" s="545">
        <v>785</v>
      </c>
      <c r="Q109" s="695">
        <v>931</v>
      </c>
      <c r="R109" s="544">
        <v>1155</v>
      </c>
      <c r="S109" s="545">
        <v>524</v>
      </c>
      <c r="T109" s="545">
        <v>631</v>
      </c>
    </row>
    <row r="110" spans="1:20" ht="15" customHeight="1">
      <c r="A110" s="32">
        <v>69</v>
      </c>
      <c r="B110" s="33">
        <v>745</v>
      </c>
      <c r="C110" s="33">
        <v>360</v>
      </c>
      <c r="D110" s="34">
        <v>385</v>
      </c>
      <c r="E110" s="33">
        <v>951</v>
      </c>
      <c r="F110" s="33">
        <v>413</v>
      </c>
      <c r="G110" s="33">
        <v>538</v>
      </c>
      <c r="H110" s="12">
        <v>1108</v>
      </c>
      <c r="I110" s="33">
        <v>507</v>
      </c>
      <c r="J110" s="33">
        <v>601</v>
      </c>
      <c r="K110" s="32">
        <v>69</v>
      </c>
      <c r="L110" s="544">
        <v>1219</v>
      </c>
      <c r="M110" s="545">
        <v>572</v>
      </c>
      <c r="N110" s="546">
        <v>647</v>
      </c>
      <c r="O110" s="544">
        <v>946</v>
      </c>
      <c r="P110" s="545">
        <v>414</v>
      </c>
      <c r="Q110" s="695">
        <v>532</v>
      </c>
      <c r="R110" s="544">
        <v>1339</v>
      </c>
      <c r="S110" s="545">
        <v>593</v>
      </c>
      <c r="T110" s="545">
        <v>746</v>
      </c>
    </row>
    <row r="111" spans="1:20" ht="15" customHeight="1">
      <c r="A111" s="36"/>
      <c r="B111" s="37"/>
      <c r="C111" s="37"/>
      <c r="D111" s="39"/>
      <c r="E111" s="37"/>
      <c r="F111" s="37"/>
      <c r="G111" s="37"/>
      <c r="H111" s="38"/>
      <c r="I111" s="37"/>
      <c r="J111" s="37"/>
      <c r="K111" s="36"/>
      <c r="L111" s="40"/>
      <c r="M111" s="40"/>
      <c r="N111" s="429"/>
      <c r="O111" s="40"/>
      <c r="P111" s="40"/>
      <c r="Q111" s="696"/>
      <c r="R111" s="40"/>
      <c r="S111" s="40"/>
      <c r="T111" s="40"/>
    </row>
    <row r="112" spans="1:11" ht="13.5" customHeight="1">
      <c r="A112" s="487"/>
      <c r="K112" s="487"/>
    </row>
    <row r="113" ht="6" customHeight="1"/>
    <row r="114" spans="1:20" ht="15" customHeight="1">
      <c r="A114" s="1112" t="s">
        <v>642</v>
      </c>
      <c r="B114" s="27"/>
      <c r="C114" s="27" t="s">
        <v>643</v>
      </c>
      <c r="D114" s="27"/>
      <c r="E114" s="29"/>
      <c r="F114" s="25" t="s">
        <v>644</v>
      </c>
      <c r="G114" s="29"/>
      <c r="H114" s="27"/>
      <c r="I114" s="27" t="s">
        <v>645</v>
      </c>
      <c r="J114" s="29"/>
      <c r="K114" s="1112" t="s">
        <v>642</v>
      </c>
      <c r="L114" s="27"/>
      <c r="M114" s="27" t="s">
        <v>672</v>
      </c>
      <c r="N114" s="27"/>
      <c r="O114" s="27"/>
      <c r="P114" s="27" t="s">
        <v>873</v>
      </c>
      <c r="Q114" s="29"/>
      <c r="R114" s="27"/>
      <c r="S114" s="27" t="s">
        <v>882</v>
      </c>
      <c r="T114" s="29"/>
    </row>
    <row r="115" spans="1:20" ht="15" customHeight="1">
      <c r="A115" s="1113"/>
      <c r="B115" s="6" t="s">
        <v>646</v>
      </c>
      <c r="C115" s="6" t="s">
        <v>647</v>
      </c>
      <c r="D115" s="6" t="s">
        <v>648</v>
      </c>
      <c r="E115" s="26" t="s">
        <v>646</v>
      </c>
      <c r="F115" s="6" t="s">
        <v>647</v>
      </c>
      <c r="G115" s="690" t="s">
        <v>648</v>
      </c>
      <c r="H115" s="26" t="s">
        <v>646</v>
      </c>
      <c r="I115" s="6" t="s">
        <v>647</v>
      </c>
      <c r="J115" s="30" t="s">
        <v>648</v>
      </c>
      <c r="K115" s="1113"/>
      <c r="L115" s="6" t="s">
        <v>646</v>
      </c>
      <c r="M115" s="6" t="s">
        <v>647</v>
      </c>
      <c r="N115" s="30" t="s">
        <v>648</v>
      </c>
      <c r="O115" s="6" t="s">
        <v>646</v>
      </c>
      <c r="P115" s="6" t="s">
        <v>647</v>
      </c>
      <c r="Q115" s="30" t="s">
        <v>648</v>
      </c>
      <c r="R115" s="6" t="s">
        <v>646</v>
      </c>
      <c r="S115" s="6" t="s">
        <v>647</v>
      </c>
      <c r="T115" s="30" t="s">
        <v>648</v>
      </c>
    </row>
    <row r="116" spans="1:20" ht="15" customHeight="1">
      <c r="A116" s="32"/>
      <c r="B116" s="33"/>
      <c r="C116" s="33"/>
      <c r="D116" s="34"/>
      <c r="E116" s="33"/>
      <c r="F116" s="33"/>
      <c r="G116" s="33"/>
      <c r="H116" s="12"/>
      <c r="I116" s="33"/>
      <c r="J116" s="33"/>
      <c r="K116" s="32"/>
      <c r="L116" s="35"/>
      <c r="M116" s="35"/>
      <c r="N116" s="428"/>
      <c r="O116" s="35"/>
      <c r="P116" s="35"/>
      <c r="Q116" s="700"/>
      <c r="R116" s="35"/>
      <c r="S116" s="35"/>
      <c r="T116" s="35"/>
    </row>
    <row r="117" spans="1:20" s="41" customFormat="1" ht="15" customHeight="1">
      <c r="A117" s="32" t="s">
        <v>663</v>
      </c>
      <c r="B117" s="33">
        <v>2977</v>
      </c>
      <c r="C117" s="33">
        <v>1276</v>
      </c>
      <c r="D117" s="34">
        <v>1701</v>
      </c>
      <c r="E117" s="33">
        <v>4229</v>
      </c>
      <c r="F117" s="33">
        <v>1910</v>
      </c>
      <c r="G117" s="33">
        <v>2319</v>
      </c>
      <c r="H117" s="12">
        <v>4831</v>
      </c>
      <c r="I117" s="33">
        <v>2134</v>
      </c>
      <c r="J117" s="33">
        <v>2697</v>
      </c>
      <c r="K117" s="32" t="s">
        <v>663</v>
      </c>
      <c r="L117" s="35">
        <v>5092</v>
      </c>
      <c r="M117" s="35">
        <v>2231</v>
      </c>
      <c r="N117" s="428">
        <v>2861</v>
      </c>
      <c r="O117" s="35">
        <v>5900</v>
      </c>
      <c r="P117" s="35">
        <v>2577</v>
      </c>
      <c r="Q117" s="694">
        <v>3323</v>
      </c>
      <c r="R117" s="35">
        <f>SUM(R118:R122)</f>
        <v>7130</v>
      </c>
      <c r="S117" s="35">
        <f>SUM(S118:S122)</f>
        <v>3170</v>
      </c>
      <c r="T117" s="35">
        <f>SUM(T118:T122)</f>
        <v>3960</v>
      </c>
    </row>
    <row r="118" spans="1:20" s="41" customFormat="1" ht="15" customHeight="1">
      <c r="A118" s="32">
        <v>70</v>
      </c>
      <c r="B118" s="33">
        <v>712</v>
      </c>
      <c r="C118" s="33">
        <v>335</v>
      </c>
      <c r="D118" s="34">
        <v>377</v>
      </c>
      <c r="E118" s="33">
        <v>916</v>
      </c>
      <c r="F118" s="33">
        <v>425</v>
      </c>
      <c r="G118" s="33">
        <v>491</v>
      </c>
      <c r="H118" s="42">
        <v>1071</v>
      </c>
      <c r="I118" s="43">
        <v>498</v>
      </c>
      <c r="J118" s="43">
        <v>573</v>
      </c>
      <c r="K118" s="32">
        <v>70</v>
      </c>
      <c r="L118" s="544">
        <v>1064</v>
      </c>
      <c r="M118" s="545">
        <v>482</v>
      </c>
      <c r="N118" s="546">
        <v>582</v>
      </c>
      <c r="O118" s="544">
        <v>1080</v>
      </c>
      <c r="P118" s="545">
        <v>488</v>
      </c>
      <c r="Q118" s="695">
        <v>592</v>
      </c>
      <c r="R118" s="544">
        <v>1379</v>
      </c>
      <c r="S118" s="545">
        <v>632</v>
      </c>
      <c r="T118" s="545">
        <v>747</v>
      </c>
    </row>
    <row r="119" spans="1:20" s="41" customFormat="1" ht="15" customHeight="1">
      <c r="A119" s="32">
        <v>71</v>
      </c>
      <c r="B119" s="33">
        <v>596</v>
      </c>
      <c r="C119" s="33">
        <v>243</v>
      </c>
      <c r="D119" s="34">
        <v>353</v>
      </c>
      <c r="E119" s="33">
        <v>899</v>
      </c>
      <c r="F119" s="33">
        <v>422</v>
      </c>
      <c r="G119" s="33">
        <v>477</v>
      </c>
      <c r="H119" s="42">
        <v>957</v>
      </c>
      <c r="I119" s="43">
        <v>434</v>
      </c>
      <c r="J119" s="43">
        <v>523</v>
      </c>
      <c r="K119" s="32">
        <v>71</v>
      </c>
      <c r="L119" s="544">
        <v>1009</v>
      </c>
      <c r="M119" s="545">
        <v>451</v>
      </c>
      <c r="N119" s="546">
        <v>558</v>
      </c>
      <c r="O119" s="544">
        <v>1237</v>
      </c>
      <c r="P119" s="545">
        <v>542</v>
      </c>
      <c r="Q119" s="695">
        <v>695</v>
      </c>
      <c r="R119" s="544">
        <v>1620</v>
      </c>
      <c r="S119" s="545">
        <v>725</v>
      </c>
      <c r="T119" s="545">
        <v>895</v>
      </c>
    </row>
    <row r="120" spans="1:20" s="41" customFormat="1" ht="15" customHeight="1">
      <c r="A120" s="32">
        <v>72</v>
      </c>
      <c r="B120" s="33">
        <v>574</v>
      </c>
      <c r="C120" s="33">
        <v>234</v>
      </c>
      <c r="D120" s="34">
        <v>340</v>
      </c>
      <c r="E120" s="33">
        <v>834</v>
      </c>
      <c r="F120" s="33">
        <v>333</v>
      </c>
      <c r="G120" s="33">
        <v>501</v>
      </c>
      <c r="H120" s="42">
        <v>970</v>
      </c>
      <c r="I120" s="43">
        <v>414</v>
      </c>
      <c r="J120" s="43">
        <v>556</v>
      </c>
      <c r="K120" s="32">
        <v>72</v>
      </c>
      <c r="L120" s="544">
        <v>978</v>
      </c>
      <c r="M120" s="545">
        <v>422</v>
      </c>
      <c r="N120" s="546">
        <v>556</v>
      </c>
      <c r="O120" s="544">
        <v>1187</v>
      </c>
      <c r="P120" s="545">
        <v>512</v>
      </c>
      <c r="Q120" s="695">
        <v>675</v>
      </c>
      <c r="R120" s="544">
        <v>1624</v>
      </c>
      <c r="S120" s="545">
        <v>705</v>
      </c>
      <c r="T120" s="545">
        <v>919</v>
      </c>
    </row>
    <row r="121" spans="1:20" s="41" customFormat="1" ht="15" customHeight="1">
      <c r="A121" s="32">
        <v>73</v>
      </c>
      <c r="B121" s="33">
        <v>587</v>
      </c>
      <c r="C121" s="33">
        <v>247</v>
      </c>
      <c r="D121" s="34">
        <v>340</v>
      </c>
      <c r="E121" s="33">
        <v>809</v>
      </c>
      <c r="F121" s="33">
        <v>385</v>
      </c>
      <c r="G121" s="33">
        <v>424</v>
      </c>
      <c r="H121" s="42">
        <v>937</v>
      </c>
      <c r="I121" s="43">
        <v>415</v>
      </c>
      <c r="J121" s="43">
        <v>522</v>
      </c>
      <c r="K121" s="32">
        <v>73</v>
      </c>
      <c r="L121" s="544">
        <v>1014</v>
      </c>
      <c r="M121" s="545">
        <v>422</v>
      </c>
      <c r="N121" s="546">
        <v>592</v>
      </c>
      <c r="O121" s="544">
        <v>1229</v>
      </c>
      <c r="P121" s="545">
        <v>518</v>
      </c>
      <c r="Q121" s="695">
        <v>711</v>
      </c>
      <c r="R121" s="544">
        <v>1611</v>
      </c>
      <c r="S121" s="545">
        <v>720</v>
      </c>
      <c r="T121" s="545">
        <v>891</v>
      </c>
    </row>
    <row r="122" spans="1:20" s="41" customFormat="1" ht="15" customHeight="1">
      <c r="A122" s="32">
        <v>74</v>
      </c>
      <c r="B122" s="33">
        <v>508</v>
      </c>
      <c r="C122" s="33">
        <v>217</v>
      </c>
      <c r="D122" s="34">
        <v>291</v>
      </c>
      <c r="E122" s="33">
        <v>771</v>
      </c>
      <c r="F122" s="33">
        <v>345</v>
      </c>
      <c r="G122" s="33">
        <v>426</v>
      </c>
      <c r="H122" s="42">
        <v>896</v>
      </c>
      <c r="I122" s="43">
        <v>373</v>
      </c>
      <c r="J122" s="43">
        <v>523</v>
      </c>
      <c r="K122" s="32">
        <v>74</v>
      </c>
      <c r="L122" s="544">
        <v>1027</v>
      </c>
      <c r="M122" s="545">
        <v>454</v>
      </c>
      <c r="N122" s="546">
        <v>573</v>
      </c>
      <c r="O122" s="544">
        <v>1167</v>
      </c>
      <c r="P122" s="545">
        <v>517</v>
      </c>
      <c r="Q122" s="695">
        <v>650</v>
      </c>
      <c r="R122" s="544">
        <v>896</v>
      </c>
      <c r="S122" s="545">
        <v>388</v>
      </c>
      <c r="T122" s="545">
        <v>508</v>
      </c>
    </row>
    <row r="123" spans="1:20" s="41" customFormat="1" ht="15" customHeight="1">
      <c r="A123" s="32"/>
      <c r="B123" s="33"/>
      <c r="C123" s="33"/>
      <c r="D123" s="34"/>
      <c r="E123" s="33"/>
      <c r="F123" s="33"/>
      <c r="G123" s="33"/>
      <c r="H123" s="12"/>
      <c r="I123" s="33"/>
      <c r="J123" s="33"/>
      <c r="K123" s="32"/>
      <c r="L123" s="35"/>
      <c r="M123" s="35"/>
      <c r="N123" s="428"/>
      <c r="O123" s="35"/>
      <c r="P123" s="35"/>
      <c r="Q123" s="694"/>
      <c r="R123" s="35"/>
      <c r="S123" s="35"/>
      <c r="T123" s="35"/>
    </row>
    <row r="124" spans="1:20" s="41" customFormat="1" ht="15" customHeight="1">
      <c r="A124" s="32" t="s">
        <v>664</v>
      </c>
      <c r="B124" s="33">
        <v>1830</v>
      </c>
      <c r="C124" s="33">
        <v>757</v>
      </c>
      <c r="D124" s="34">
        <v>1073</v>
      </c>
      <c r="E124" s="33">
        <v>2897</v>
      </c>
      <c r="F124" s="33">
        <v>1201</v>
      </c>
      <c r="G124" s="33">
        <v>1696</v>
      </c>
      <c r="H124" s="12">
        <v>3755</v>
      </c>
      <c r="I124" s="33">
        <v>1582</v>
      </c>
      <c r="J124" s="33">
        <v>2173</v>
      </c>
      <c r="K124" s="32" t="s">
        <v>664</v>
      </c>
      <c r="L124" s="35">
        <v>4410</v>
      </c>
      <c r="M124" s="35">
        <v>1913</v>
      </c>
      <c r="N124" s="428">
        <v>2497</v>
      </c>
      <c r="O124" s="35">
        <v>4775</v>
      </c>
      <c r="P124" s="35">
        <v>1981</v>
      </c>
      <c r="Q124" s="694">
        <v>2794</v>
      </c>
      <c r="R124" s="35">
        <f>SUM(R125:R129)</f>
        <v>5483</v>
      </c>
      <c r="S124" s="35">
        <f>SUM(S125:S129)</f>
        <v>2316</v>
      </c>
      <c r="T124" s="35">
        <f>SUM(T125:T129)</f>
        <v>3167</v>
      </c>
    </row>
    <row r="125" spans="1:20" s="41" customFormat="1" ht="15" customHeight="1">
      <c r="A125" s="32">
        <v>75</v>
      </c>
      <c r="B125" s="33">
        <v>471</v>
      </c>
      <c r="C125" s="33">
        <v>173</v>
      </c>
      <c r="D125" s="34">
        <v>298</v>
      </c>
      <c r="E125" s="33">
        <v>728</v>
      </c>
      <c r="F125" s="33">
        <v>321</v>
      </c>
      <c r="G125" s="33">
        <v>407</v>
      </c>
      <c r="H125" s="42">
        <v>830</v>
      </c>
      <c r="I125" s="43">
        <v>359</v>
      </c>
      <c r="J125" s="43">
        <v>471</v>
      </c>
      <c r="K125" s="32">
        <v>75</v>
      </c>
      <c r="L125" s="544">
        <v>981</v>
      </c>
      <c r="M125" s="545">
        <v>450</v>
      </c>
      <c r="N125" s="546">
        <v>531</v>
      </c>
      <c r="O125" s="544">
        <v>1009</v>
      </c>
      <c r="P125" s="545">
        <v>434</v>
      </c>
      <c r="Q125" s="695">
        <v>575</v>
      </c>
      <c r="R125" s="544">
        <v>1001</v>
      </c>
      <c r="S125" s="545">
        <v>446</v>
      </c>
      <c r="T125" s="545">
        <v>555</v>
      </c>
    </row>
    <row r="126" spans="1:20" s="41" customFormat="1" ht="15" customHeight="1">
      <c r="A126" s="32">
        <v>76</v>
      </c>
      <c r="B126" s="33">
        <v>351</v>
      </c>
      <c r="C126" s="33">
        <v>153</v>
      </c>
      <c r="D126" s="34">
        <v>198</v>
      </c>
      <c r="E126" s="33">
        <v>581</v>
      </c>
      <c r="F126" s="33">
        <v>239</v>
      </c>
      <c r="G126" s="33">
        <v>342</v>
      </c>
      <c r="H126" s="42">
        <v>820</v>
      </c>
      <c r="I126" s="43">
        <v>367</v>
      </c>
      <c r="J126" s="43">
        <v>453</v>
      </c>
      <c r="K126" s="32">
        <v>76</v>
      </c>
      <c r="L126" s="544">
        <v>900</v>
      </c>
      <c r="M126" s="545">
        <v>402</v>
      </c>
      <c r="N126" s="546">
        <v>498</v>
      </c>
      <c r="O126" s="544">
        <v>937</v>
      </c>
      <c r="P126" s="545">
        <v>400</v>
      </c>
      <c r="Q126" s="695">
        <v>537</v>
      </c>
      <c r="R126" s="544">
        <v>1169</v>
      </c>
      <c r="S126" s="545">
        <v>491</v>
      </c>
      <c r="T126" s="545">
        <v>678</v>
      </c>
    </row>
    <row r="127" spans="1:20" s="41" customFormat="1" ht="15" customHeight="1">
      <c r="A127" s="32">
        <v>77</v>
      </c>
      <c r="B127" s="33">
        <v>333</v>
      </c>
      <c r="C127" s="33">
        <v>157</v>
      </c>
      <c r="D127" s="34">
        <v>176</v>
      </c>
      <c r="E127" s="33">
        <v>555</v>
      </c>
      <c r="F127" s="33">
        <v>225</v>
      </c>
      <c r="G127" s="33">
        <v>330</v>
      </c>
      <c r="H127" s="42">
        <v>750</v>
      </c>
      <c r="I127" s="43">
        <v>276</v>
      </c>
      <c r="J127" s="43">
        <v>474</v>
      </c>
      <c r="K127" s="32">
        <v>77</v>
      </c>
      <c r="L127" s="544">
        <v>881</v>
      </c>
      <c r="M127" s="545">
        <v>369</v>
      </c>
      <c r="N127" s="546">
        <v>512</v>
      </c>
      <c r="O127" s="544">
        <v>908</v>
      </c>
      <c r="P127" s="545">
        <v>382</v>
      </c>
      <c r="Q127" s="695">
        <v>526</v>
      </c>
      <c r="R127" s="544">
        <v>1102</v>
      </c>
      <c r="S127" s="545">
        <v>462</v>
      </c>
      <c r="T127" s="545">
        <v>640</v>
      </c>
    </row>
    <row r="128" spans="1:20" s="41" customFormat="1" ht="15" customHeight="1">
      <c r="A128" s="32">
        <v>78</v>
      </c>
      <c r="B128" s="33">
        <v>360</v>
      </c>
      <c r="C128" s="33">
        <v>138</v>
      </c>
      <c r="D128" s="34">
        <v>222</v>
      </c>
      <c r="E128" s="33">
        <v>555</v>
      </c>
      <c r="F128" s="33">
        <v>226</v>
      </c>
      <c r="G128" s="33">
        <v>329</v>
      </c>
      <c r="H128" s="42">
        <v>694</v>
      </c>
      <c r="I128" s="43">
        <v>307</v>
      </c>
      <c r="J128" s="43">
        <v>387</v>
      </c>
      <c r="K128" s="32">
        <v>78</v>
      </c>
      <c r="L128" s="544">
        <v>852</v>
      </c>
      <c r="M128" s="545">
        <v>363</v>
      </c>
      <c r="N128" s="546">
        <v>489</v>
      </c>
      <c r="O128" s="544">
        <v>963</v>
      </c>
      <c r="P128" s="545">
        <v>368</v>
      </c>
      <c r="Q128" s="695">
        <v>595</v>
      </c>
      <c r="R128" s="544">
        <v>1127</v>
      </c>
      <c r="S128" s="545">
        <v>451</v>
      </c>
      <c r="T128" s="545">
        <v>676</v>
      </c>
    </row>
    <row r="129" spans="1:20" s="41" customFormat="1" ht="15" customHeight="1">
      <c r="A129" s="32">
        <v>79</v>
      </c>
      <c r="B129" s="33">
        <v>315</v>
      </c>
      <c r="C129" s="33">
        <v>136</v>
      </c>
      <c r="D129" s="34">
        <v>179</v>
      </c>
      <c r="E129" s="33">
        <v>478</v>
      </c>
      <c r="F129" s="33">
        <v>190</v>
      </c>
      <c r="G129" s="33">
        <v>288</v>
      </c>
      <c r="H129" s="42">
        <v>661</v>
      </c>
      <c r="I129" s="43">
        <v>273</v>
      </c>
      <c r="J129" s="43">
        <v>388</v>
      </c>
      <c r="K129" s="32">
        <v>79</v>
      </c>
      <c r="L129" s="544">
        <v>796</v>
      </c>
      <c r="M129" s="545">
        <v>329</v>
      </c>
      <c r="N129" s="546">
        <v>467</v>
      </c>
      <c r="O129" s="544">
        <v>958</v>
      </c>
      <c r="P129" s="545">
        <v>397</v>
      </c>
      <c r="Q129" s="695">
        <v>561</v>
      </c>
      <c r="R129" s="544">
        <v>1084</v>
      </c>
      <c r="S129" s="545">
        <v>466</v>
      </c>
      <c r="T129" s="545">
        <v>618</v>
      </c>
    </row>
    <row r="130" spans="1:20" s="41" customFormat="1" ht="15" customHeight="1">
      <c r="A130" s="32"/>
      <c r="B130" s="33"/>
      <c r="C130" s="33"/>
      <c r="D130" s="34"/>
      <c r="E130" s="33"/>
      <c r="F130" s="33"/>
      <c r="G130" s="33"/>
      <c r="H130" s="12"/>
      <c r="I130" s="33"/>
      <c r="J130" s="33"/>
      <c r="K130" s="32"/>
      <c r="L130" s="35"/>
      <c r="M130" s="35"/>
      <c r="N130" s="428"/>
      <c r="O130" s="35"/>
      <c r="P130" s="35"/>
      <c r="Q130" s="694"/>
      <c r="R130" s="35"/>
      <c r="S130" s="35"/>
      <c r="T130" s="35"/>
    </row>
    <row r="131" spans="1:20" s="41" customFormat="1" ht="15" customHeight="1">
      <c r="A131" s="32" t="s">
        <v>665</v>
      </c>
      <c r="B131" s="33">
        <v>1354</v>
      </c>
      <c r="C131" s="33">
        <v>512</v>
      </c>
      <c r="D131" s="34">
        <v>842</v>
      </c>
      <c r="E131" s="33">
        <v>1665</v>
      </c>
      <c r="F131" s="33">
        <v>635</v>
      </c>
      <c r="G131" s="33">
        <v>1030</v>
      </c>
      <c r="H131" s="12">
        <v>2425</v>
      </c>
      <c r="I131" s="33">
        <v>911</v>
      </c>
      <c r="J131" s="33">
        <v>1514</v>
      </c>
      <c r="K131" s="32" t="s">
        <v>665</v>
      </c>
      <c r="L131" s="35">
        <v>3199</v>
      </c>
      <c r="M131" s="35">
        <v>1257</v>
      </c>
      <c r="N131" s="428">
        <v>1942</v>
      </c>
      <c r="O131" s="35">
        <v>3907</v>
      </c>
      <c r="P131" s="35">
        <v>1587</v>
      </c>
      <c r="Q131" s="694">
        <v>2320</v>
      </c>
      <c r="R131" s="35">
        <f>SUM(R132:R136)</f>
        <v>4144</v>
      </c>
      <c r="S131" s="35">
        <f>SUM(S132:S136)</f>
        <v>1606</v>
      </c>
      <c r="T131" s="35">
        <f>SUM(T132:T136)</f>
        <v>2538</v>
      </c>
    </row>
    <row r="132" spans="1:20" s="41" customFormat="1" ht="15" customHeight="1">
      <c r="A132" s="32">
        <v>80</v>
      </c>
      <c r="B132" s="33">
        <v>326</v>
      </c>
      <c r="C132" s="33">
        <v>128</v>
      </c>
      <c r="D132" s="34">
        <v>198</v>
      </c>
      <c r="E132" s="33">
        <v>440</v>
      </c>
      <c r="F132" s="33">
        <v>156</v>
      </c>
      <c r="G132" s="33">
        <v>284</v>
      </c>
      <c r="H132" s="42">
        <v>634</v>
      </c>
      <c r="I132" s="43">
        <v>278</v>
      </c>
      <c r="J132" s="43">
        <v>356</v>
      </c>
      <c r="K132" s="32">
        <v>80</v>
      </c>
      <c r="L132" s="544">
        <v>738</v>
      </c>
      <c r="M132" s="545">
        <v>305</v>
      </c>
      <c r="N132" s="546">
        <v>433</v>
      </c>
      <c r="O132" s="544">
        <v>899</v>
      </c>
      <c r="P132" s="545">
        <v>386</v>
      </c>
      <c r="Q132" s="695">
        <v>513</v>
      </c>
      <c r="R132" s="544">
        <v>903</v>
      </c>
      <c r="S132" s="545">
        <v>363</v>
      </c>
      <c r="T132" s="545">
        <v>540</v>
      </c>
    </row>
    <row r="133" spans="1:20" s="41" customFormat="1" ht="15" customHeight="1">
      <c r="A133" s="32">
        <v>81</v>
      </c>
      <c r="B133" s="33">
        <v>299</v>
      </c>
      <c r="C133" s="33">
        <v>114</v>
      </c>
      <c r="D133" s="34">
        <v>185</v>
      </c>
      <c r="E133" s="33">
        <v>323</v>
      </c>
      <c r="F133" s="33">
        <v>126</v>
      </c>
      <c r="G133" s="33">
        <v>197</v>
      </c>
      <c r="H133" s="42">
        <v>490</v>
      </c>
      <c r="I133" s="43">
        <v>172</v>
      </c>
      <c r="J133" s="43">
        <v>318</v>
      </c>
      <c r="K133" s="32">
        <v>81</v>
      </c>
      <c r="L133" s="544">
        <v>696</v>
      </c>
      <c r="M133" s="545">
        <v>296</v>
      </c>
      <c r="N133" s="546">
        <v>400</v>
      </c>
      <c r="O133" s="544">
        <v>808</v>
      </c>
      <c r="P133" s="545">
        <v>339</v>
      </c>
      <c r="Q133" s="695">
        <v>469</v>
      </c>
      <c r="R133" s="544">
        <v>820</v>
      </c>
      <c r="S133" s="545">
        <v>335</v>
      </c>
      <c r="T133" s="545">
        <v>485</v>
      </c>
    </row>
    <row r="134" spans="1:20" s="41" customFormat="1" ht="15" customHeight="1">
      <c r="A134" s="32">
        <v>82</v>
      </c>
      <c r="B134" s="33">
        <v>265</v>
      </c>
      <c r="C134" s="33">
        <v>99</v>
      </c>
      <c r="D134" s="34">
        <v>166</v>
      </c>
      <c r="E134" s="33">
        <v>318</v>
      </c>
      <c r="F134" s="33">
        <v>139</v>
      </c>
      <c r="G134" s="33">
        <v>179</v>
      </c>
      <c r="H134" s="42">
        <v>469</v>
      </c>
      <c r="I134" s="43">
        <v>173</v>
      </c>
      <c r="J134" s="43">
        <v>296</v>
      </c>
      <c r="K134" s="32">
        <v>82</v>
      </c>
      <c r="L134" s="544">
        <v>617</v>
      </c>
      <c r="M134" s="545">
        <v>212</v>
      </c>
      <c r="N134" s="546">
        <v>405</v>
      </c>
      <c r="O134" s="544">
        <v>781</v>
      </c>
      <c r="P134" s="545">
        <v>304</v>
      </c>
      <c r="Q134" s="695">
        <v>477</v>
      </c>
      <c r="R134" s="544">
        <v>789</v>
      </c>
      <c r="S134" s="545">
        <v>301</v>
      </c>
      <c r="T134" s="545">
        <v>488</v>
      </c>
    </row>
    <row r="135" spans="1:20" s="41" customFormat="1" ht="15" customHeight="1">
      <c r="A135" s="32">
        <v>83</v>
      </c>
      <c r="B135" s="33">
        <v>252</v>
      </c>
      <c r="C135" s="33">
        <v>93</v>
      </c>
      <c r="D135" s="34">
        <v>159</v>
      </c>
      <c r="E135" s="33">
        <v>298</v>
      </c>
      <c r="F135" s="33">
        <v>114</v>
      </c>
      <c r="G135" s="33">
        <v>184</v>
      </c>
      <c r="H135" s="42">
        <v>447</v>
      </c>
      <c r="I135" s="43">
        <v>152</v>
      </c>
      <c r="J135" s="43">
        <v>295</v>
      </c>
      <c r="K135" s="32">
        <v>83</v>
      </c>
      <c r="L135" s="544">
        <v>603</v>
      </c>
      <c r="M135" s="545">
        <v>243</v>
      </c>
      <c r="N135" s="546">
        <v>360</v>
      </c>
      <c r="O135" s="544">
        <v>730</v>
      </c>
      <c r="P135" s="545">
        <v>290</v>
      </c>
      <c r="Q135" s="695">
        <v>440</v>
      </c>
      <c r="R135" s="544">
        <v>831</v>
      </c>
      <c r="S135" s="545">
        <v>295</v>
      </c>
      <c r="T135" s="545">
        <v>536</v>
      </c>
    </row>
    <row r="136" spans="1:20" s="41" customFormat="1" ht="15" customHeight="1">
      <c r="A136" s="32">
        <v>84</v>
      </c>
      <c r="B136" s="33">
        <v>212</v>
      </c>
      <c r="C136" s="33">
        <v>78</v>
      </c>
      <c r="D136" s="34">
        <v>134</v>
      </c>
      <c r="E136" s="33">
        <v>286</v>
      </c>
      <c r="F136" s="33">
        <v>100</v>
      </c>
      <c r="G136" s="33">
        <v>186</v>
      </c>
      <c r="H136" s="42">
        <v>385</v>
      </c>
      <c r="I136" s="43">
        <v>136</v>
      </c>
      <c r="J136" s="43">
        <v>249</v>
      </c>
      <c r="K136" s="32">
        <v>84</v>
      </c>
      <c r="L136" s="544">
        <v>545</v>
      </c>
      <c r="M136" s="545">
        <v>201</v>
      </c>
      <c r="N136" s="546">
        <v>344</v>
      </c>
      <c r="O136" s="544">
        <v>689</v>
      </c>
      <c r="P136" s="545">
        <v>268</v>
      </c>
      <c r="Q136" s="695">
        <v>421</v>
      </c>
      <c r="R136" s="544">
        <v>801</v>
      </c>
      <c r="S136" s="545">
        <v>312</v>
      </c>
      <c r="T136" s="545">
        <v>489</v>
      </c>
    </row>
    <row r="137" spans="1:20" s="41" customFormat="1" ht="15" customHeight="1">
      <c r="A137" s="32"/>
      <c r="B137" s="33"/>
      <c r="C137" s="33"/>
      <c r="D137" s="34"/>
      <c r="E137" s="33"/>
      <c r="F137" s="33"/>
      <c r="G137" s="33"/>
      <c r="H137" s="12"/>
      <c r="I137" s="33"/>
      <c r="J137" s="33"/>
      <c r="K137" s="32"/>
      <c r="L137" s="35"/>
      <c r="M137" s="35"/>
      <c r="N137" s="428"/>
      <c r="O137" s="35"/>
      <c r="P137" s="35"/>
      <c r="Q137" s="694"/>
      <c r="R137" s="35"/>
      <c r="S137" s="35"/>
      <c r="T137" s="35"/>
    </row>
    <row r="138" spans="1:20" s="41" customFormat="1" ht="15" customHeight="1">
      <c r="A138" s="32" t="s">
        <v>666</v>
      </c>
      <c r="B138" s="33">
        <v>727</v>
      </c>
      <c r="C138" s="33">
        <v>253</v>
      </c>
      <c r="D138" s="34">
        <v>474</v>
      </c>
      <c r="E138" s="33">
        <v>1019</v>
      </c>
      <c r="F138" s="33">
        <v>341</v>
      </c>
      <c r="G138" s="33">
        <v>678</v>
      </c>
      <c r="H138" s="12">
        <v>1240</v>
      </c>
      <c r="I138" s="33">
        <v>410</v>
      </c>
      <c r="J138" s="33">
        <v>830</v>
      </c>
      <c r="K138" s="32" t="s">
        <v>666</v>
      </c>
      <c r="L138" s="35">
        <v>1727</v>
      </c>
      <c r="M138" s="35">
        <v>555</v>
      </c>
      <c r="N138" s="428">
        <v>1172</v>
      </c>
      <c r="O138" s="35">
        <v>2492</v>
      </c>
      <c r="P138" s="35">
        <v>878</v>
      </c>
      <c r="Q138" s="694">
        <v>1614</v>
      </c>
      <c r="R138" s="35">
        <f>SUM(R139:R143)</f>
        <v>3001</v>
      </c>
      <c r="S138" s="35">
        <f>SUM(S139:S143)</f>
        <v>1068</v>
      </c>
      <c r="T138" s="35">
        <f>SUM(T139:T143)</f>
        <v>1933</v>
      </c>
    </row>
    <row r="139" spans="1:20" s="41" customFormat="1" ht="15" customHeight="1">
      <c r="A139" s="32">
        <v>85</v>
      </c>
      <c r="B139" s="33">
        <v>207</v>
      </c>
      <c r="C139" s="33">
        <v>71</v>
      </c>
      <c r="D139" s="34">
        <v>136</v>
      </c>
      <c r="E139" s="33">
        <v>262</v>
      </c>
      <c r="F139" s="33">
        <v>94</v>
      </c>
      <c r="G139" s="33">
        <v>168</v>
      </c>
      <c r="H139" s="42">
        <v>329</v>
      </c>
      <c r="I139" s="43">
        <v>97</v>
      </c>
      <c r="J139" s="43">
        <v>232</v>
      </c>
      <c r="K139" s="32">
        <v>85</v>
      </c>
      <c r="L139" s="544">
        <v>460</v>
      </c>
      <c r="M139" s="545">
        <v>175</v>
      </c>
      <c r="N139" s="546">
        <v>285</v>
      </c>
      <c r="O139" s="544">
        <v>633</v>
      </c>
      <c r="P139" s="545">
        <v>230</v>
      </c>
      <c r="Q139" s="695">
        <v>403</v>
      </c>
      <c r="R139" s="544">
        <v>735</v>
      </c>
      <c r="S139" s="545">
        <v>287</v>
      </c>
      <c r="T139" s="545">
        <v>448</v>
      </c>
    </row>
    <row r="140" spans="1:20" s="41" customFormat="1" ht="15" customHeight="1">
      <c r="A140" s="32">
        <v>86</v>
      </c>
      <c r="B140" s="33">
        <v>170</v>
      </c>
      <c r="C140" s="33">
        <v>65</v>
      </c>
      <c r="D140" s="34">
        <v>105</v>
      </c>
      <c r="E140" s="33">
        <v>213</v>
      </c>
      <c r="F140" s="33">
        <v>73</v>
      </c>
      <c r="G140" s="33">
        <v>140</v>
      </c>
      <c r="H140" s="42">
        <v>261</v>
      </c>
      <c r="I140" s="43">
        <v>97</v>
      </c>
      <c r="J140" s="43">
        <v>164</v>
      </c>
      <c r="K140" s="32">
        <v>86</v>
      </c>
      <c r="L140" s="544">
        <v>367</v>
      </c>
      <c r="M140" s="545">
        <v>108</v>
      </c>
      <c r="N140" s="546">
        <v>259</v>
      </c>
      <c r="O140" s="544">
        <v>535</v>
      </c>
      <c r="P140" s="545">
        <v>209</v>
      </c>
      <c r="Q140" s="695">
        <v>326</v>
      </c>
      <c r="R140" s="544">
        <v>642</v>
      </c>
      <c r="S140" s="545">
        <v>233</v>
      </c>
      <c r="T140" s="545">
        <v>409</v>
      </c>
    </row>
    <row r="141" spans="1:20" s="41" customFormat="1" ht="15" customHeight="1">
      <c r="A141" s="32">
        <v>87</v>
      </c>
      <c r="B141" s="33">
        <v>140</v>
      </c>
      <c r="C141" s="33">
        <v>51</v>
      </c>
      <c r="D141" s="34">
        <v>89</v>
      </c>
      <c r="E141" s="33">
        <v>201</v>
      </c>
      <c r="F141" s="33">
        <v>64</v>
      </c>
      <c r="G141" s="33">
        <v>137</v>
      </c>
      <c r="H141" s="42">
        <v>257</v>
      </c>
      <c r="I141" s="43">
        <v>95</v>
      </c>
      <c r="J141" s="43">
        <v>162</v>
      </c>
      <c r="K141" s="32">
        <v>87</v>
      </c>
      <c r="L141" s="544">
        <v>347</v>
      </c>
      <c r="M141" s="545">
        <v>112</v>
      </c>
      <c r="N141" s="546">
        <v>235</v>
      </c>
      <c r="O141" s="544">
        <v>495</v>
      </c>
      <c r="P141" s="545">
        <v>163</v>
      </c>
      <c r="Q141" s="695">
        <v>332</v>
      </c>
      <c r="R141" s="544">
        <v>611</v>
      </c>
      <c r="S141" s="545">
        <v>211</v>
      </c>
      <c r="T141" s="545">
        <v>400</v>
      </c>
    </row>
    <row r="142" spans="1:20" s="41" customFormat="1" ht="15" customHeight="1">
      <c r="A142" s="32">
        <v>88</v>
      </c>
      <c r="B142" s="33">
        <v>126</v>
      </c>
      <c r="C142" s="33">
        <v>33</v>
      </c>
      <c r="D142" s="34">
        <v>93</v>
      </c>
      <c r="E142" s="33">
        <v>184</v>
      </c>
      <c r="F142" s="33">
        <v>58</v>
      </c>
      <c r="G142" s="33">
        <v>126</v>
      </c>
      <c r="H142" s="42">
        <v>206</v>
      </c>
      <c r="I142" s="43">
        <v>71</v>
      </c>
      <c r="J142" s="43">
        <v>135</v>
      </c>
      <c r="K142" s="32">
        <v>88</v>
      </c>
      <c r="L142" s="544">
        <v>302</v>
      </c>
      <c r="M142" s="545">
        <v>79</v>
      </c>
      <c r="N142" s="546">
        <v>223</v>
      </c>
      <c r="O142" s="544">
        <v>443</v>
      </c>
      <c r="P142" s="545">
        <v>151</v>
      </c>
      <c r="Q142" s="695">
        <v>292</v>
      </c>
      <c r="R142" s="544">
        <v>533</v>
      </c>
      <c r="S142" s="545">
        <v>178</v>
      </c>
      <c r="T142" s="545">
        <v>355</v>
      </c>
    </row>
    <row r="143" spans="1:20" s="41" customFormat="1" ht="15" customHeight="1">
      <c r="A143" s="32">
        <v>89</v>
      </c>
      <c r="B143" s="33">
        <v>84</v>
      </c>
      <c r="C143" s="33">
        <v>33</v>
      </c>
      <c r="D143" s="34">
        <v>51</v>
      </c>
      <c r="E143" s="33">
        <v>159</v>
      </c>
      <c r="F143" s="33">
        <v>52</v>
      </c>
      <c r="G143" s="33">
        <v>107</v>
      </c>
      <c r="H143" s="42">
        <v>187</v>
      </c>
      <c r="I143" s="43">
        <v>50</v>
      </c>
      <c r="J143" s="43">
        <v>137</v>
      </c>
      <c r="K143" s="32">
        <v>89</v>
      </c>
      <c r="L143" s="544">
        <v>251</v>
      </c>
      <c r="M143" s="545">
        <v>81</v>
      </c>
      <c r="N143" s="546">
        <v>170</v>
      </c>
      <c r="O143" s="544">
        <v>386</v>
      </c>
      <c r="P143" s="545">
        <v>125</v>
      </c>
      <c r="Q143" s="695">
        <v>261</v>
      </c>
      <c r="R143" s="544">
        <v>480</v>
      </c>
      <c r="S143" s="545">
        <v>159</v>
      </c>
      <c r="T143" s="545">
        <v>321</v>
      </c>
    </row>
    <row r="144" spans="1:20" s="41" customFormat="1" ht="15" customHeight="1">
      <c r="A144" s="32"/>
      <c r="B144" s="33"/>
      <c r="C144" s="33"/>
      <c r="D144" s="34"/>
      <c r="E144" s="33"/>
      <c r="F144" s="33"/>
      <c r="G144" s="33"/>
      <c r="H144" s="12"/>
      <c r="I144" s="33"/>
      <c r="J144" s="33"/>
      <c r="K144" s="32"/>
      <c r="L144" s="35"/>
      <c r="M144" s="35"/>
      <c r="N144" s="428"/>
      <c r="O144" s="35"/>
      <c r="P144" s="35"/>
      <c r="Q144" s="694"/>
      <c r="R144" s="35"/>
      <c r="S144" s="35"/>
      <c r="T144" s="35"/>
    </row>
    <row r="145" spans="1:20" s="41" customFormat="1" ht="15" customHeight="1">
      <c r="A145" s="32" t="s">
        <v>667</v>
      </c>
      <c r="B145" s="33">
        <v>220</v>
      </c>
      <c r="C145" s="33">
        <v>77</v>
      </c>
      <c r="D145" s="34">
        <v>143</v>
      </c>
      <c r="E145" s="33">
        <v>412</v>
      </c>
      <c r="F145" s="33">
        <v>108</v>
      </c>
      <c r="G145" s="33">
        <v>304</v>
      </c>
      <c r="H145" s="12">
        <v>629</v>
      </c>
      <c r="I145" s="33">
        <v>157</v>
      </c>
      <c r="J145" s="33">
        <v>472</v>
      </c>
      <c r="K145" s="32" t="s">
        <v>667</v>
      </c>
      <c r="L145" s="35">
        <v>725</v>
      </c>
      <c r="M145" s="35">
        <v>162</v>
      </c>
      <c r="N145" s="428">
        <v>563</v>
      </c>
      <c r="O145" s="35">
        <v>1044</v>
      </c>
      <c r="P145" s="35">
        <v>286</v>
      </c>
      <c r="Q145" s="694">
        <v>758</v>
      </c>
      <c r="R145" s="35">
        <f>SUM(R146:R150)</f>
        <v>1514</v>
      </c>
      <c r="S145" s="35">
        <f>SUM(S146:S150)</f>
        <v>450</v>
      </c>
      <c r="T145" s="35">
        <f>SUM(T146:T150)</f>
        <v>1064</v>
      </c>
    </row>
    <row r="146" spans="1:20" s="41" customFormat="1" ht="15" customHeight="1">
      <c r="A146" s="32">
        <v>90</v>
      </c>
      <c r="B146" s="33">
        <v>63</v>
      </c>
      <c r="C146" s="33">
        <v>22</v>
      </c>
      <c r="D146" s="34">
        <v>41</v>
      </c>
      <c r="E146" s="33">
        <v>131</v>
      </c>
      <c r="F146" s="33">
        <v>33</v>
      </c>
      <c r="G146" s="33">
        <v>98</v>
      </c>
      <c r="H146" s="42">
        <v>186</v>
      </c>
      <c r="I146" s="43">
        <v>46</v>
      </c>
      <c r="J146" s="43">
        <v>140</v>
      </c>
      <c r="K146" s="32">
        <v>90</v>
      </c>
      <c r="L146" s="544">
        <v>220</v>
      </c>
      <c r="M146" s="545">
        <v>46</v>
      </c>
      <c r="N146" s="546">
        <v>174</v>
      </c>
      <c r="O146" s="544">
        <v>317</v>
      </c>
      <c r="P146" s="545">
        <v>100</v>
      </c>
      <c r="Q146" s="695">
        <v>217</v>
      </c>
      <c r="R146" s="544">
        <v>444</v>
      </c>
      <c r="S146" s="545">
        <v>140</v>
      </c>
      <c r="T146" s="545">
        <v>304</v>
      </c>
    </row>
    <row r="147" spans="1:20" s="41" customFormat="1" ht="15" customHeight="1">
      <c r="A147" s="32">
        <v>91</v>
      </c>
      <c r="B147" s="33">
        <v>47</v>
      </c>
      <c r="C147" s="33">
        <v>23</v>
      </c>
      <c r="D147" s="34">
        <v>24</v>
      </c>
      <c r="E147" s="33">
        <v>98</v>
      </c>
      <c r="F147" s="33">
        <v>32</v>
      </c>
      <c r="G147" s="33">
        <v>66</v>
      </c>
      <c r="H147" s="42">
        <v>142</v>
      </c>
      <c r="I147" s="43">
        <v>43</v>
      </c>
      <c r="J147" s="43">
        <v>99</v>
      </c>
      <c r="K147" s="32">
        <v>91</v>
      </c>
      <c r="L147" s="544">
        <v>157</v>
      </c>
      <c r="M147" s="545">
        <v>39</v>
      </c>
      <c r="N147" s="546">
        <v>118</v>
      </c>
      <c r="O147" s="544">
        <v>229</v>
      </c>
      <c r="P147" s="545">
        <v>57</v>
      </c>
      <c r="Q147" s="695">
        <v>172</v>
      </c>
      <c r="R147" s="544">
        <v>355</v>
      </c>
      <c r="S147" s="545">
        <v>121</v>
      </c>
      <c r="T147" s="545">
        <v>234</v>
      </c>
    </row>
    <row r="148" spans="1:20" s="41" customFormat="1" ht="15" customHeight="1">
      <c r="A148" s="32">
        <v>92</v>
      </c>
      <c r="B148" s="33">
        <v>55</v>
      </c>
      <c r="C148" s="33">
        <v>18</v>
      </c>
      <c r="D148" s="34">
        <v>37</v>
      </c>
      <c r="E148" s="33">
        <v>82</v>
      </c>
      <c r="F148" s="33">
        <v>19</v>
      </c>
      <c r="G148" s="33">
        <v>63</v>
      </c>
      <c r="H148" s="42">
        <v>124</v>
      </c>
      <c r="I148" s="43">
        <v>29</v>
      </c>
      <c r="J148" s="43">
        <v>95</v>
      </c>
      <c r="K148" s="32">
        <v>92</v>
      </c>
      <c r="L148" s="544">
        <v>129</v>
      </c>
      <c r="M148" s="545">
        <v>28</v>
      </c>
      <c r="N148" s="546">
        <v>101</v>
      </c>
      <c r="O148" s="544">
        <v>217</v>
      </c>
      <c r="P148" s="545">
        <v>59</v>
      </c>
      <c r="Q148" s="695">
        <v>158</v>
      </c>
      <c r="R148" s="544">
        <v>309</v>
      </c>
      <c r="S148" s="545">
        <v>77</v>
      </c>
      <c r="T148" s="545">
        <v>232</v>
      </c>
    </row>
    <row r="149" spans="1:20" s="41" customFormat="1" ht="15" customHeight="1">
      <c r="A149" s="32">
        <v>93</v>
      </c>
      <c r="B149" s="33">
        <v>30</v>
      </c>
      <c r="C149" s="33">
        <v>9</v>
      </c>
      <c r="D149" s="34">
        <v>21</v>
      </c>
      <c r="E149" s="33">
        <v>61</v>
      </c>
      <c r="F149" s="33">
        <v>13</v>
      </c>
      <c r="G149" s="33">
        <v>48</v>
      </c>
      <c r="H149" s="42">
        <v>107</v>
      </c>
      <c r="I149" s="43">
        <v>25</v>
      </c>
      <c r="J149" s="43">
        <v>82</v>
      </c>
      <c r="K149" s="32">
        <v>93</v>
      </c>
      <c r="L149" s="544">
        <v>130</v>
      </c>
      <c r="M149" s="545">
        <v>34</v>
      </c>
      <c r="N149" s="546">
        <v>96</v>
      </c>
      <c r="O149" s="544">
        <v>167</v>
      </c>
      <c r="P149" s="545">
        <v>38</v>
      </c>
      <c r="Q149" s="695">
        <v>129</v>
      </c>
      <c r="R149" s="544">
        <v>218</v>
      </c>
      <c r="S149" s="545">
        <v>64</v>
      </c>
      <c r="T149" s="545">
        <v>154</v>
      </c>
    </row>
    <row r="150" spans="1:20" s="41" customFormat="1" ht="15" customHeight="1">
      <c r="A150" s="32">
        <v>94</v>
      </c>
      <c r="B150" s="33">
        <v>25</v>
      </c>
      <c r="C150" s="33">
        <v>5</v>
      </c>
      <c r="D150" s="34">
        <v>20</v>
      </c>
      <c r="E150" s="33">
        <v>40</v>
      </c>
      <c r="F150" s="33">
        <v>11</v>
      </c>
      <c r="G150" s="33">
        <v>29</v>
      </c>
      <c r="H150" s="42">
        <v>70</v>
      </c>
      <c r="I150" s="43">
        <v>14</v>
      </c>
      <c r="J150" s="43">
        <v>56</v>
      </c>
      <c r="K150" s="32">
        <v>94</v>
      </c>
      <c r="L150" s="544">
        <v>89</v>
      </c>
      <c r="M150" s="545">
        <v>15</v>
      </c>
      <c r="N150" s="546">
        <v>74</v>
      </c>
      <c r="O150" s="544">
        <v>114</v>
      </c>
      <c r="P150" s="545">
        <v>32</v>
      </c>
      <c r="Q150" s="695">
        <v>82</v>
      </c>
      <c r="R150" s="544">
        <v>188</v>
      </c>
      <c r="S150" s="545">
        <v>48</v>
      </c>
      <c r="T150" s="545">
        <v>140</v>
      </c>
    </row>
    <row r="151" spans="1:20" s="41" customFormat="1" ht="15" customHeight="1">
      <c r="A151" s="32"/>
      <c r="B151" s="33"/>
      <c r="C151" s="33"/>
      <c r="D151" s="34"/>
      <c r="E151" s="33"/>
      <c r="F151" s="33"/>
      <c r="G151" s="33"/>
      <c r="H151" s="12"/>
      <c r="I151" s="33"/>
      <c r="J151" s="33"/>
      <c r="K151" s="32"/>
      <c r="L151" s="35"/>
      <c r="M151" s="35"/>
      <c r="N151" s="428"/>
      <c r="O151" s="35"/>
      <c r="P151" s="35"/>
      <c r="Q151" s="694"/>
      <c r="R151" s="35"/>
      <c r="S151" s="35"/>
      <c r="T151" s="35"/>
    </row>
    <row r="152" spans="1:20" s="41" customFormat="1" ht="15" customHeight="1">
      <c r="A152" s="32" t="s">
        <v>668</v>
      </c>
      <c r="B152" s="33">
        <v>43</v>
      </c>
      <c r="C152" s="33">
        <v>14</v>
      </c>
      <c r="D152" s="34">
        <v>29</v>
      </c>
      <c r="E152" s="33">
        <v>111</v>
      </c>
      <c r="F152" s="33">
        <v>26</v>
      </c>
      <c r="G152" s="33">
        <v>85</v>
      </c>
      <c r="H152" s="12">
        <v>169</v>
      </c>
      <c r="I152" s="33">
        <v>28</v>
      </c>
      <c r="J152" s="33">
        <v>141</v>
      </c>
      <c r="K152" s="32" t="s">
        <v>668</v>
      </c>
      <c r="L152" s="35">
        <v>241</v>
      </c>
      <c r="M152" s="35">
        <v>38</v>
      </c>
      <c r="N152" s="428">
        <v>203</v>
      </c>
      <c r="O152" s="35">
        <v>306</v>
      </c>
      <c r="P152" s="35">
        <v>52</v>
      </c>
      <c r="Q152" s="694">
        <v>254</v>
      </c>
      <c r="R152" s="35">
        <f>SUM(R153:R157)</f>
        <v>426</v>
      </c>
      <c r="S152" s="35">
        <f>SUM(S153:S157)</f>
        <v>82</v>
      </c>
      <c r="T152" s="35">
        <f>SUM(T153:T157)</f>
        <v>344</v>
      </c>
    </row>
    <row r="153" spans="1:20" s="41" customFormat="1" ht="15" customHeight="1">
      <c r="A153" s="32">
        <v>95</v>
      </c>
      <c r="B153" s="33">
        <v>16</v>
      </c>
      <c r="C153" s="33">
        <v>4</v>
      </c>
      <c r="D153" s="34">
        <v>12</v>
      </c>
      <c r="E153" s="33">
        <v>40</v>
      </c>
      <c r="F153" s="33">
        <v>11</v>
      </c>
      <c r="G153" s="33">
        <v>29</v>
      </c>
      <c r="H153" s="42">
        <v>61</v>
      </c>
      <c r="I153" s="43">
        <v>11</v>
      </c>
      <c r="J153" s="43">
        <v>50</v>
      </c>
      <c r="K153" s="32">
        <v>95</v>
      </c>
      <c r="L153" s="544">
        <v>79</v>
      </c>
      <c r="M153" s="545">
        <v>16</v>
      </c>
      <c r="N153" s="546">
        <v>63</v>
      </c>
      <c r="O153" s="544">
        <v>120</v>
      </c>
      <c r="P153" s="545">
        <v>22</v>
      </c>
      <c r="Q153" s="695">
        <v>98</v>
      </c>
      <c r="R153" s="544">
        <v>155</v>
      </c>
      <c r="S153" s="545">
        <v>31</v>
      </c>
      <c r="T153" s="545">
        <v>124</v>
      </c>
    </row>
    <row r="154" spans="1:20" s="41" customFormat="1" ht="15" customHeight="1">
      <c r="A154" s="32">
        <v>96</v>
      </c>
      <c r="B154" s="33">
        <v>12</v>
      </c>
      <c r="C154" s="33">
        <v>5</v>
      </c>
      <c r="D154" s="34">
        <v>7</v>
      </c>
      <c r="E154" s="33">
        <v>22</v>
      </c>
      <c r="F154" s="33">
        <v>6</v>
      </c>
      <c r="G154" s="33">
        <v>16</v>
      </c>
      <c r="H154" s="42">
        <v>37</v>
      </c>
      <c r="I154" s="43">
        <v>9</v>
      </c>
      <c r="J154" s="43">
        <v>28</v>
      </c>
      <c r="K154" s="32">
        <v>96</v>
      </c>
      <c r="L154" s="544">
        <v>56</v>
      </c>
      <c r="M154" s="545">
        <v>7</v>
      </c>
      <c r="N154" s="546">
        <v>49</v>
      </c>
      <c r="O154" s="544">
        <v>77</v>
      </c>
      <c r="P154" s="545">
        <v>15</v>
      </c>
      <c r="Q154" s="695">
        <v>62</v>
      </c>
      <c r="R154" s="544">
        <v>105</v>
      </c>
      <c r="S154" s="545">
        <v>20</v>
      </c>
      <c r="T154" s="545">
        <v>85</v>
      </c>
    </row>
    <row r="155" spans="1:20" s="41" customFormat="1" ht="15" customHeight="1">
      <c r="A155" s="32">
        <v>97</v>
      </c>
      <c r="B155" s="33">
        <v>9</v>
      </c>
      <c r="C155" s="33">
        <v>3</v>
      </c>
      <c r="D155" s="34">
        <v>6</v>
      </c>
      <c r="E155" s="33">
        <v>27</v>
      </c>
      <c r="F155" s="33">
        <v>5</v>
      </c>
      <c r="G155" s="33">
        <v>22</v>
      </c>
      <c r="H155" s="42">
        <v>34</v>
      </c>
      <c r="I155" s="43">
        <v>3</v>
      </c>
      <c r="J155" s="43">
        <v>31</v>
      </c>
      <c r="K155" s="32">
        <v>97</v>
      </c>
      <c r="L155" s="544">
        <v>36</v>
      </c>
      <c r="M155" s="545">
        <v>7</v>
      </c>
      <c r="N155" s="546">
        <v>29</v>
      </c>
      <c r="O155" s="544">
        <v>41</v>
      </c>
      <c r="P155" s="545">
        <v>8</v>
      </c>
      <c r="Q155" s="695">
        <v>33</v>
      </c>
      <c r="R155" s="544">
        <v>78</v>
      </c>
      <c r="S155" s="545">
        <v>14</v>
      </c>
      <c r="T155" s="545">
        <v>64</v>
      </c>
    </row>
    <row r="156" spans="1:20" s="41" customFormat="1" ht="15" customHeight="1">
      <c r="A156" s="32">
        <v>98</v>
      </c>
      <c r="B156" s="33">
        <v>4</v>
      </c>
      <c r="C156" s="33">
        <v>1</v>
      </c>
      <c r="D156" s="34">
        <v>3</v>
      </c>
      <c r="E156" s="33">
        <v>12</v>
      </c>
      <c r="F156" s="33">
        <v>3</v>
      </c>
      <c r="G156" s="33">
        <v>9</v>
      </c>
      <c r="H156" s="42">
        <v>21</v>
      </c>
      <c r="I156" s="43">
        <v>1</v>
      </c>
      <c r="J156" s="43">
        <v>20</v>
      </c>
      <c r="K156" s="32">
        <v>98</v>
      </c>
      <c r="L156" s="544">
        <v>42</v>
      </c>
      <c r="M156" s="545">
        <v>6</v>
      </c>
      <c r="N156" s="546">
        <v>36</v>
      </c>
      <c r="O156" s="544">
        <v>35</v>
      </c>
      <c r="P156" s="545">
        <v>4</v>
      </c>
      <c r="Q156" s="695">
        <v>31</v>
      </c>
      <c r="R156" s="544">
        <v>55</v>
      </c>
      <c r="S156" s="545">
        <v>10</v>
      </c>
      <c r="T156" s="545">
        <v>45</v>
      </c>
    </row>
    <row r="157" spans="1:20" s="41" customFormat="1" ht="15" customHeight="1">
      <c r="A157" s="32">
        <v>99</v>
      </c>
      <c r="B157" s="33">
        <v>2</v>
      </c>
      <c r="C157" s="33">
        <v>1</v>
      </c>
      <c r="D157" s="34">
        <v>1</v>
      </c>
      <c r="E157" s="33">
        <v>10</v>
      </c>
      <c r="F157" s="33">
        <v>1</v>
      </c>
      <c r="G157" s="33">
        <v>9</v>
      </c>
      <c r="H157" s="42">
        <v>16</v>
      </c>
      <c r="I157" s="43">
        <v>4</v>
      </c>
      <c r="J157" s="43">
        <v>12</v>
      </c>
      <c r="K157" s="32">
        <v>99</v>
      </c>
      <c r="L157" s="544">
        <v>28</v>
      </c>
      <c r="M157" s="545">
        <v>2</v>
      </c>
      <c r="N157" s="546">
        <v>26</v>
      </c>
      <c r="O157" s="544">
        <v>33</v>
      </c>
      <c r="P157" s="545">
        <v>3</v>
      </c>
      <c r="Q157" s="695">
        <v>30</v>
      </c>
      <c r="R157" s="544">
        <v>33</v>
      </c>
      <c r="S157" s="545">
        <v>7</v>
      </c>
      <c r="T157" s="545">
        <v>26</v>
      </c>
    </row>
    <row r="158" spans="1:20" s="41" customFormat="1" ht="15" customHeight="1">
      <c r="A158" s="32"/>
      <c r="B158" s="33"/>
      <c r="C158" s="33"/>
      <c r="D158" s="34"/>
      <c r="E158" s="33"/>
      <c r="F158" s="33"/>
      <c r="G158" s="33"/>
      <c r="H158" s="12"/>
      <c r="I158" s="33"/>
      <c r="J158" s="33"/>
      <c r="K158" s="32"/>
      <c r="L158" s="35"/>
      <c r="M158" s="35"/>
      <c r="N158" s="428"/>
      <c r="O158" s="35"/>
      <c r="P158" s="35"/>
      <c r="Q158" s="694"/>
      <c r="R158" s="35"/>
      <c r="S158" s="35"/>
      <c r="T158" s="35"/>
    </row>
    <row r="159" spans="1:20" s="41" customFormat="1" ht="15" customHeight="1">
      <c r="A159" s="32" t="s">
        <v>669</v>
      </c>
      <c r="B159" s="33">
        <v>5</v>
      </c>
      <c r="C159" s="33" t="s">
        <v>679</v>
      </c>
      <c r="D159" s="34">
        <v>5</v>
      </c>
      <c r="E159" s="33">
        <v>10</v>
      </c>
      <c r="F159" s="33">
        <v>4</v>
      </c>
      <c r="G159" s="33">
        <v>6</v>
      </c>
      <c r="H159" s="42">
        <v>30</v>
      </c>
      <c r="I159" s="43">
        <v>7</v>
      </c>
      <c r="J159" s="43">
        <v>23</v>
      </c>
      <c r="K159" s="32" t="s">
        <v>669</v>
      </c>
      <c r="L159" s="544">
        <v>38</v>
      </c>
      <c r="M159" s="545">
        <v>4</v>
      </c>
      <c r="N159" s="546">
        <v>34</v>
      </c>
      <c r="O159" s="544">
        <v>48</v>
      </c>
      <c r="P159" s="545">
        <v>4</v>
      </c>
      <c r="Q159" s="695">
        <v>44</v>
      </c>
      <c r="R159" s="697">
        <v>76</v>
      </c>
      <c r="S159" s="697">
        <v>11</v>
      </c>
      <c r="T159" s="697">
        <v>65</v>
      </c>
    </row>
    <row r="160" spans="1:20" s="41" customFormat="1" ht="15" customHeight="1">
      <c r="A160" s="32"/>
      <c r="B160" s="33"/>
      <c r="C160" s="33"/>
      <c r="D160" s="34"/>
      <c r="E160" s="33"/>
      <c r="F160" s="33"/>
      <c r="G160" s="33"/>
      <c r="H160" s="12"/>
      <c r="I160" s="33"/>
      <c r="J160" s="33"/>
      <c r="K160" s="32"/>
      <c r="L160" s="35"/>
      <c r="M160" s="35"/>
      <c r="N160" s="428"/>
      <c r="O160" s="35"/>
      <c r="P160" s="35"/>
      <c r="Q160" s="694"/>
      <c r="R160" s="35"/>
      <c r="S160" s="35"/>
      <c r="T160" s="35"/>
    </row>
    <row r="161" spans="1:20" s="41" customFormat="1" ht="15" customHeight="1">
      <c r="A161" s="32" t="s">
        <v>671</v>
      </c>
      <c r="B161" s="33">
        <v>114</v>
      </c>
      <c r="C161" s="33">
        <v>70</v>
      </c>
      <c r="D161" s="34">
        <v>44</v>
      </c>
      <c r="E161" s="33">
        <v>146</v>
      </c>
      <c r="F161" s="33">
        <v>94</v>
      </c>
      <c r="G161" s="33">
        <v>52</v>
      </c>
      <c r="H161" s="42">
        <v>143</v>
      </c>
      <c r="I161" s="43">
        <v>80</v>
      </c>
      <c r="J161" s="43">
        <v>63</v>
      </c>
      <c r="K161" s="32" t="s">
        <v>671</v>
      </c>
      <c r="L161" s="544">
        <v>213</v>
      </c>
      <c r="M161" s="545">
        <v>118</v>
      </c>
      <c r="N161" s="546">
        <v>95</v>
      </c>
      <c r="O161" s="544">
        <v>759</v>
      </c>
      <c r="P161" s="545">
        <v>388</v>
      </c>
      <c r="Q161" s="695">
        <v>371</v>
      </c>
      <c r="R161" s="697">
        <v>1824</v>
      </c>
      <c r="S161" s="697">
        <v>768</v>
      </c>
      <c r="T161" s="697">
        <v>1056</v>
      </c>
    </row>
    <row r="162" spans="1:20" s="41" customFormat="1" ht="15" customHeight="1">
      <c r="A162" s="36"/>
      <c r="B162" s="37"/>
      <c r="C162" s="37"/>
      <c r="D162" s="39"/>
      <c r="E162" s="37"/>
      <c r="F162" s="37"/>
      <c r="G162" s="37"/>
      <c r="H162" s="38"/>
      <c r="I162" s="37"/>
      <c r="J162" s="37"/>
      <c r="K162" s="36"/>
      <c r="L162" s="40"/>
      <c r="M162" s="40"/>
      <c r="N162" s="429"/>
      <c r="O162" s="40"/>
      <c r="P162" s="40"/>
      <c r="Q162" s="696"/>
      <c r="R162" s="40"/>
      <c r="S162" s="40"/>
      <c r="T162" s="40"/>
    </row>
  </sheetData>
  <sheetProtection/>
  <mergeCells count="6">
    <mergeCell ref="A114:A115"/>
    <mergeCell ref="K114:K115"/>
    <mergeCell ref="A5:A6"/>
    <mergeCell ref="K5:K6"/>
    <mergeCell ref="A60:A61"/>
    <mergeCell ref="K60:K61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geOrder="overThenDown" paperSize="9" r:id="rId1"/>
  <rowBreaks count="1" manualBreakCount="1">
    <brk id="11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2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7" width="11.625" style="1" customWidth="1"/>
    <col min="8" max="16384" width="9.00390625" style="1" customWidth="1"/>
  </cols>
  <sheetData>
    <row r="1" ht="13.5">
      <c r="A1" s="1077" t="s">
        <v>1188</v>
      </c>
    </row>
    <row r="3" ht="13.5" customHeight="1">
      <c r="A3" s="668" t="s">
        <v>1068</v>
      </c>
    </row>
    <row r="4" ht="6" customHeight="1"/>
    <row r="5" spans="1:7" s="47" customFormat="1" ht="26.25" customHeight="1">
      <c r="A5" s="44" t="s">
        <v>673</v>
      </c>
      <c r="B5" s="44" t="s">
        <v>646</v>
      </c>
      <c r="C5" s="45" t="s">
        <v>674</v>
      </c>
      <c r="D5" s="45" t="s">
        <v>675</v>
      </c>
      <c r="E5" s="45" t="s">
        <v>676</v>
      </c>
      <c r="F5" s="46" t="s">
        <v>677</v>
      </c>
      <c r="G5" s="688" t="s">
        <v>1003</v>
      </c>
    </row>
    <row r="6" spans="1:12" ht="21" customHeight="1">
      <c r="A6" s="48"/>
      <c r="B6" s="49"/>
      <c r="C6" s="50"/>
      <c r="D6" s="50"/>
      <c r="E6" s="50"/>
      <c r="F6" s="51"/>
      <c r="G6" s="51"/>
      <c r="L6" s="35"/>
    </row>
    <row r="7" spans="1:12" ht="21" customHeight="1">
      <c r="A7" s="48" t="s">
        <v>647</v>
      </c>
      <c r="B7" s="52">
        <f aca="true" t="shared" si="0" ref="B7:G7">SUM(B8:B22)</f>
        <v>35424</v>
      </c>
      <c r="C7" s="53">
        <f t="shared" si="0"/>
        <v>8816</v>
      </c>
      <c r="D7" s="53">
        <f t="shared" si="0"/>
        <v>23752</v>
      </c>
      <c r="E7" s="53">
        <f t="shared" si="0"/>
        <v>961</v>
      </c>
      <c r="F7" s="54">
        <f t="shared" si="0"/>
        <v>951</v>
      </c>
      <c r="G7" s="54">
        <f t="shared" si="0"/>
        <v>944</v>
      </c>
      <c r="H7" s="69"/>
      <c r="L7" s="35"/>
    </row>
    <row r="8" spans="1:12" ht="21" customHeight="1">
      <c r="A8" s="48" t="s">
        <v>678</v>
      </c>
      <c r="B8" s="55">
        <v>2329</v>
      </c>
      <c r="C8" s="553">
        <v>2325</v>
      </c>
      <c r="D8" s="56">
        <v>1</v>
      </c>
      <c r="E8" s="57" t="s">
        <v>679</v>
      </c>
      <c r="F8" s="58">
        <v>1</v>
      </c>
      <c r="G8" s="58">
        <v>2</v>
      </c>
      <c r="H8" s="69"/>
      <c r="L8" s="545"/>
    </row>
    <row r="9" spans="1:12" ht="21" customHeight="1">
      <c r="A9" s="48" t="s">
        <v>681</v>
      </c>
      <c r="B9" s="55">
        <v>1708</v>
      </c>
      <c r="C9" s="553">
        <v>1655</v>
      </c>
      <c r="D9" s="56">
        <v>22</v>
      </c>
      <c r="E9" s="57">
        <v>1</v>
      </c>
      <c r="F9" s="58">
        <v>1</v>
      </c>
      <c r="G9" s="58">
        <v>29</v>
      </c>
      <c r="H9" s="69"/>
      <c r="L9" s="35"/>
    </row>
    <row r="10" spans="1:12" ht="21" customHeight="1">
      <c r="A10" s="48" t="s">
        <v>682</v>
      </c>
      <c r="B10" s="55">
        <v>1327</v>
      </c>
      <c r="C10" s="553">
        <v>977</v>
      </c>
      <c r="D10" s="56">
        <v>310</v>
      </c>
      <c r="E10" s="59" t="s">
        <v>679</v>
      </c>
      <c r="F10" s="58">
        <v>2</v>
      </c>
      <c r="G10" s="58">
        <v>38</v>
      </c>
      <c r="H10" s="69"/>
      <c r="L10" s="545"/>
    </row>
    <row r="11" spans="1:12" ht="21" customHeight="1">
      <c r="A11" s="48" t="s">
        <v>683</v>
      </c>
      <c r="B11" s="55">
        <v>1512</v>
      </c>
      <c r="C11" s="553">
        <v>636</v>
      </c>
      <c r="D11" s="56">
        <v>817</v>
      </c>
      <c r="E11" s="59" t="s">
        <v>679</v>
      </c>
      <c r="F11" s="58">
        <v>11</v>
      </c>
      <c r="G11" s="58">
        <v>48</v>
      </c>
      <c r="H11" s="69"/>
      <c r="L11" s="545"/>
    </row>
    <row r="12" spans="1:12" ht="21" customHeight="1">
      <c r="A12" s="48" t="s">
        <v>684</v>
      </c>
      <c r="B12" s="55">
        <v>2134</v>
      </c>
      <c r="C12" s="553">
        <v>582</v>
      </c>
      <c r="D12" s="56">
        <v>1460</v>
      </c>
      <c r="E12" s="59">
        <v>1</v>
      </c>
      <c r="F12" s="58">
        <v>24</v>
      </c>
      <c r="G12" s="58">
        <v>67</v>
      </c>
      <c r="H12" s="69"/>
      <c r="L12" s="545"/>
    </row>
    <row r="13" spans="1:12" ht="21" customHeight="1">
      <c r="A13" s="48" t="s">
        <v>685</v>
      </c>
      <c r="B13" s="55">
        <v>2611</v>
      </c>
      <c r="C13" s="553">
        <v>531</v>
      </c>
      <c r="D13" s="56">
        <v>1954</v>
      </c>
      <c r="E13" s="59">
        <v>5</v>
      </c>
      <c r="F13" s="58">
        <v>45</v>
      </c>
      <c r="G13" s="58">
        <v>76</v>
      </c>
      <c r="H13" s="69"/>
      <c r="L13" s="545"/>
    </row>
    <row r="14" spans="1:12" ht="21" customHeight="1">
      <c r="A14" s="48" t="s">
        <v>686</v>
      </c>
      <c r="B14" s="55">
        <v>3479</v>
      </c>
      <c r="C14" s="553">
        <v>572</v>
      </c>
      <c r="D14" s="56">
        <v>2692</v>
      </c>
      <c r="E14" s="59">
        <v>9</v>
      </c>
      <c r="F14" s="58">
        <v>103</v>
      </c>
      <c r="G14" s="58">
        <v>103</v>
      </c>
      <c r="H14" s="69"/>
      <c r="I14" s="60"/>
      <c r="J14" s="61"/>
      <c r="K14" s="62"/>
      <c r="L14" s="545"/>
    </row>
    <row r="15" spans="1:11" ht="21" customHeight="1">
      <c r="A15" s="48" t="s">
        <v>687</v>
      </c>
      <c r="B15" s="55">
        <v>3409</v>
      </c>
      <c r="C15" s="553">
        <v>506</v>
      </c>
      <c r="D15" s="56">
        <v>2656</v>
      </c>
      <c r="E15" s="59">
        <v>10</v>
      </c>
      <c r="F15" s="58">
        <v>105</v>
      </c>
      <c r="G15" s="58">
        <v>132</v>
      </c>
      <c r="H15" s="69"/>
      <c r="I15" s="61"/>
      <c r="J15" s="61"/>
      <c r="K15" s="62"/>
    </row>
    <row r="16" spans="1:11" ht="21" customHeight="1">
      <c r="A16" s="48" t="s">
        <v>688</v>
      </c>
      <c r="B16" s="55">
        <v>2940</v>
      </c>
      <c r="C16" s="553">
        <v>314</v>
      </c>
      <c r="D16" s="56">
        <v>2352</v>
      </c>
      <c r="E16" s="59">
        <v>24</v>
      </c>
      <c r="F16" s="58">
        <v>153</v>
      </c>
      <c r="G16" s="58">
        <v>97</v>
      </c>
      <c r="H16" s="69"/>
      <c r="I16" s="61"/>
      <c r="J16" s="61"/>
      <c r="K16" s="62"/>
    </row>
    <row r="17" spans="1:11" ht="21" customHeight="1">
      <c r="A17" s="48" t="s">
        <v>689</v>
      </c>
      <c r="B17" s="55">
        <v>2636</v>
      </c>
      <c r="C17" s="553">
        <v>253</v>
      </c>
      <c r="D17" s="56">
        <v>2165</v>
      </c>
      <c r="E17" s="59">
        <v>40</v>
      </c>
      <c r="F17" s="58">
        <v>112</v>
      </c>
      <c r="G17" s="58">
        <v>66</v>
      </c>
      <c r="H17" s="69"/>
      <c r="I17" s="60"/>
      <c r="J17" s="61"/>
      <c r="K17" s="62"/>
    </row>
    <row r="18" spans="1:8" ht="21" customHeight="1">
      <c r="A18" s="48" t="s">
        <v>690</v>
      </c>
      <c r="B18" s="55">
        <v>2636</v>
      </c>
      <c r="C18" s="553">
        <v>178</v>
      </c>
      <c r="D18" s="56">
        <v>2200</v>
      </c>
      <c r="E18" s="59">
        <v>76</v>
      </c>
      <c r="F18" s="58">
        <v>124</v>
      </c>
      <c r="G18" s="58">
        <v>58</v>
      </c>
      <c r="H18" s="69"/>
    </row>
    <row r="19" spans="1:8" ht="21" customHeight="1">
      <c r="A19" s="48" t="s">
        <v>691</v>
      </c>
      <c r="B19" s="55">
        <v>3170</v>
      </c>
      <c r="C19" s="553">
        <v>158</v>
      </c>
      <c r="D19" s="56">
        <v>2665</v>
      </c>
      <c r="E19" s="59">
        <v>128</v>
      </c>
      <c r="F19" s="58">
        <v>141</v>
      </c>
      <c r="G19" s="58">
        <v>78</v>
      </c>
      <c r="H19" s="69"/>
    </row>
    <row r="20" spans="1:8" ht="21" customHeight="1">
      <c r="A20" s="48" t="s">
        <v>692</v>
      </c>
      <c r="B20" s="55">
        <v>2316</v>
      </c>
      <c r="C20" s="553">
        <v>75</v>
      </c>
      <c r="D20" s="56">
        <v>1968</v>
      </c>
      <c r="E20" s="59">
        <v>146</v>
      </c>
      <c r="F20" s="58">
        <v>76</v>
      </c>
      <c r="G20" s="58">
        <v>51</v>
      </c>
      <c r="H20" s="69"/>
    </row>
    <row r="21" spans="1:8" ht="21" customHeight="1">
      <c r="A21" s="48" t="s">
        <v>693</v>
      </c>
      <c r="B21" s="55">
        <v>1606</v>
      </c>
      <c r="C21" s="553">
        <v>30</v>
      </c>
      <c r="D21" s="56">
        <v>1345</v>
      </c>
      <c r="E21" s="59">
        <v>162</v>
      </c>
      <c r="F21" s="58">
        <v>40</v>
      </c>
      <c r="G21" s="58">
        <v>29</v>
      </c>
      <c r="H21" s="69"/>
    </row>
    <row r="22" spans="1:8" ht="21" customHeight="1">
      <c r="A22" s="48" t="s">
        <v>680</v>
      </c>
      <c r="B22" s="55">
        <v>1611</v>
      </c>
      <c r="C22" s="63">
        <v>24</v>
      </c>
      <c r="D22" s="63">
        <v>1145</v>
      </c>
      <c r="E22" s="56">
        <v>359</v>
      </c>
      <c r="F22" s="58">
        <v>13</v>
      </c>
      <c r="G22" s="58">
        <v>70</v>
      </c>
      <c r="H22" s="70"/>
    </row>
    <row r="23" spans="1:8" ht="21" customHeight="1">
      <c r="A23" s="48"/>
      <c r="B23" s="52"/>
      <c r="C23" s="53"/>
      <c r="D23" s="53"/>
      <c r="E23" s="53"/>
      <c r="F23" s="54"/>
      <c r="G23" s="54"/>
      <c r="H23" s="13"/>
    </row>
    <row r="24" spans="1:7" ht="21" customHeight="1">
      <c r="A24" s="48" t="s">
        <v>648</v>
      </c>
      <c r="B24" s="52">
        <f aca="true" t="shared" si="1" ref="B24:G24">SUM(B25:B39)</f>
        <v>45219</v>
      </c>
      <c r="C24" s="53">
        <f t="shared" si="1"/>
        <v>10439</v>
      </c>
      <c r="D24" s="53">
        <f t="shared" si="1"/>
        <v>24605</v>
      </c>
      <c r="E24" s="53">
        <f t="shared" si="1"/>
        <v>5576</v>
      </c>
      <c r="F24" s="54">
        <f t="shared" si="1"/>
        <v>2711</v>
      </c>
      <c r="G24" s="54">
        <f t="shared" si="1"/>
        <v>1888</v>
      </c>
    </row>
    <row r="25" spans="1:8" ht="21" customHeight="1">
      <c r="A25" s="48" t="s">
        <v>678</v>
      </c>
      <c r="B25" s="55">
        <v>2107</v>
      </c>
      <c r="C25" s="56">
        <v>2106</v>
      </c>
      <c r="D25" s="56">
        <v>1</v>
      </c>
      <c r="E25" s="57" t="s">
        <v>679</v>
      </c>
      <c r="F25" s="58" t="s">
        <v>679</v>
      </c>
      <c r="G25" s="58" t="s">
        <v>679</v>
      </c>
      <c r="H25" s="100"/>
    </row>
    <row r="26" spans="1:8" ht="21" customHeight="1">
      <c r="A26" s="48" t="s">
        <v>681</v>
      </c>
      <c r="B26" s="55">
        <v>1882</v>
      </c>
      <c r="C26" s="56">
        <v>1826</v>
      </c>
      <c r="D26" s="56">
        <v>25</v>
      </c>
      <c r="E26" s="57">
        <v>1</v>
      </c>
      <c r="F26" s="58">
        <v>5</v>
      </c>
      <c r="G26" s="58">
        <v>25</v>
      </c>
      <c r="H26" s="100"/>
    </row>
    <row r="27" spans="1:8" ht="21" customHeight="1">
      <c r="A27" s="48" t="s">
        <v>682</v>
      </c>
      <c r="B27" s="55">
        <v>1623</v>
      </c>
      <c r="C27" s="56">
        <v>1141</v>
      </c>
      <c r="D27" s="56">
        <v>429</v>
      </c>
      <c r="E27" s="59">
        <v>1</v>
      </c>
      <c r="F27" s="58">
        <v>15</v>
      </c>
      <c r="G27" s="58">
        <v>37</v>
      </c>
      <c r="H27" s="100"/>
    </row>
    <row r="28" spans="1:8" ht="21" customHeight="1">
      <c r="A28" s="48" t="s">
        <v>683</v>
      </c>
      <c r="B28" s="55">
        <v>1956</v>
      </c>
      <c r="C28" s="56">
        <v>756</v>
      </c>
      <c r="D28" s="56">
        <v>1101</v>
      </c>
      <c r="E28" s="59" t="s">
        <v>679</v>
      </c>
      <c r="F28" s="58">
        <v>51</v>
      </c>
      <c r="G28" s="58">
        <v>48</v>
      </c>
      <c r="H28" s="100"/>
    </row>
    <row r="29" spans="1:8" ht="21" customHeight="1">
      <c r="A29" s="48" t="s">
        <v>684</v>
      </c>
      <c r="B29" s="55">
        <v>2615</v>
      </c>
      <c r="C29" s="56">
        <v>634</v>
      </c>
      <c r="D29" s="56">
        <v>1793</v>
      </c>
      <c r="E29" s="59">
        <v>4</v>
      </c>
      <c r="F29" s="58">
        <v>105</v>
      </c>
      <c r="G29" s="58">
        <v>79</v>
      </c>
      <c r="H29" s="100"/>
    </row>
    <row r="30" spans="1:8" ht="21" customHeight="1">
      <c r="A30" s="48" t="s">
        <v>685</v>
      </c>
      <c r="B30" s="55">
        <v>3327</v>
      </c>
      <c r="C30" s="56">
        <v>600</v>
      </c>
      <c r="D30" s="56">
        <v>2416</v>
      </c>
      <c r="E30" s="59">
        <v>16</v>
      </c>
      <c r="F30" s="58">
        <v>174</v>
      </c>
      <c r="G30" s="58">
        <v>121</v>
      </c>
      <c r="H30" s="100"/>
    </row>
    <row r="31" spans="1:8" ht="21" customHeight="1">
      <c r="A31" s="48" t="s">
        <v>686</v>
      </c>
      <c r="B31" s="55">
        <v>4495</v>
      </c>
      <c r="C31" s="56">
        <v>776</v>
      </c>
      <c r="D31" s="56">
        <v>3189</v>
      </c>
      <c r="E31" s="59">
        <v>31</v>
      </c>
      <c r="F31" s="58">
        <v>308</v>
      </c>
      <c r="G31" s="58">
        <v>191</v>
      </c>
      <c r="H31" s="100"/>
    </row>
    <row r="32" spans="1:8" ht="21" customHeight="1">
      <c r="A32" s="48" t="s">
        <v>687</v>
      </c>
      <c r="B32" s="55">
        <v>4123</v>
      </c>
      <c r="C32" s="56">
        <v>684</v>
      </c>
      <c r="D32" s="56">
        <v>2867</v>
      </c>
      <c r="E32" s="59">
        <v>66</v>
      </c>
      <c r="F32" s="58">
        <v>353</v>
      </c>
      <c r="G32" s="58">
        <v>153</v>
      </c>
      <c r="H32" s="100"/>
    </row>
    <row r="33" spans="1:8" ht="21" customHeight="1">
      <c r="A33" s="48" t="s">
        <v>688</v>
      </c>
      <c r="B33" s="55">
        <v>3632</v>
      </c>
      <c r="C33" s="56">
        <v>479</v>
      </c>
      <c r="D33" s="56">
        <v>2563</v>
      </c>
      <c r="E33" s="59">
        <v>104</v>
      </c>
      <c r="F33" s="58">
        <v>342</v>
      </c>
      <c r="G33" s="58">
        <v>144</v>
      </c>
      <c r="H33" s="100"/>
    </row>
    <row r="34" spans="1:8" ht="21" customHeight="1">
      <c r="A34" s="48" t="s">
        <v>689</v>
      </c>
      <c r="B34" s="55">
        <v>3144</v>
      </c>
      <c r="C34" s="56">
        <v>356</v>
      </c>
      <c r="D34" s="56">
        <v>2209</v>
      </c>
      <c r="E34" s="59">
        <v>169</v>
      </c>
      <c r="F34" s="58">
        <v>305</v>
      </c>
      <c r="G34" s="58">
        <v>105</v>
      </c>
      <c r="H34" s="100"/>
    </row>
    <row r="35" spans="1:8" ht="21" customHeight="1">
      <c r="A35" s="48" t="s">
        <v>690</v>
      </c>
      <c r="B35" s="55">
        <v>3244</v>
      </c>
      <c r="C35" s="56">
        <v>269</v>
      </c>
      <c r="D35" s="56">
        <v>2288</v>
      </c>
      <c r="E35" s="59">
        <v>315</v>
      </c>
      <c r="F35" s="58">
        <v>272</v>
      </c>
      <c r="G35" s="58">
        <v>100</v>
      </c>
      <c r="H35" s="100"/>
    </row>
    <row r="36" spans="1:8" ht="21" customHeight="1">
      <c r="A36" s="48" t="s">
        <v>691</v>
      </c>
      <c r="B36" s="55">
        <v>3960</v>
      </c>
      <c r="C36" s="56">
        <v>270</v>
      </c>
      <c r="D36" s="56">
        <v>2551</v>
      </c>
      <c r="E36" s="59">
        <v>658</v>
      </c>
      <c r="F36" s="58">
        <v>343</v>
      </c>
      <c r="G36" s="58">
        <v>138</v>
      </c>
      <c r="H36" s="100"/>
    </row>
    <row r="37" spans="1:8" ht="21" customHeight="1">
      <c r="A37" s="48" t="s">
        <v>692</v>
      </c>
      <c r="B37" s="55">
        <v>3167</v>
      </c>
      <c r="C37" s="56">
        <v>217</v>
      </c>
      <c r="D37" s="56">
        <v>1655</v>
      </c>
      <c r="E37" s="59">
        <v>921</v>
      </c>
      <c r="F37" s="58">
        <v>218</v>
      </c>
      <c r="G37" s="58">
        <v>156</v>
      </c>
      <c r="H37" s="100"/>
    </row>
    <row r="38" spans="1:8" ht="21" customHeight="1">
      <c r="A38" s="48" t="s">
        <v>693</v>
      </c>
      <c r="B38" s="55">
        <v>2538</v>
      </c>
      <c r="C38" s="56">
        <v>145</v>
      </c>
      <c r="D38" s="56">
        <v>965</v>
      </c>
      <c r="E38" s="59">
        <v>1118</v>
      </c>
      <c r="F38" s="58">
        <v>117</v>
      </c>
      <c r="G38" s="58">
        <v>193</v>
      </c>
      <c r="H38" s="100"/>
    </row>
    <row r="39" spans="1:8" ht="21" customHeight="1">
      <c r="A39" s="48" t="s">
        <v>680</v>
      </c>
      <c r="B39" s="55">
        <v>3406</v>
      </c>
      <c r="C39" s="56">
        <v>180</v>
      </c>
      <c r="D39" s="56">
        <v>553</v>
      </c>
      <c r="E39" s="59">
        <v>2172</v>
      </c>
      <c r="F39" s="58">
        <v>103</v>
      </c>
      <c r="G39" s="58">
        <v>398</v>
      </c>
      <c r="H39" s="100"/>
    </row>
    <row r="40" spans="1:7" ht="21" customHeight="1">
      <c r="A40" s="64"/>
      <c r="B40" s="65"/>
      <c r="C40" s="66"/>
      <c r="D40" s="66"/>
      <c r="E40" s="66"/>
      <c r="F40" s="67"/>
      <c r="G40" s="67"/>
    </row>
    <row r="41" ht="13.5">
      <c r="A41" s="68"/>
    </row>
    <row r="42" ht="13.5">
      <c r="A42" s="68"/>
    </row>
    <row r="43" ht="13.5">
      <c r="A43" s="68"/>
    </row>
    <row r="44" ht="13.5">
      <c r="A44" s="68"/>
    </row>
    <row r="45" ht="13.5">
      <c r="A45" s="68"/>
    </row>
    <row r="46" ht="13.5">
      <c r="A46" s="68"/>
    </row>
    <row r="47" ht="13.5">
      <c r="A47" s="68"/>
    </row>
    <row r="48" ht="13.5">
      <c r="A48" s="68"/>
    </row>
    <row r="49" ht="13.5">
      <c r="A49" s="68"/>
    </row>
    <row r="50" ht="13.5">
      <c r="A50" s="68"/>
    </row>
    <row r="51" ht="13.5">
      <c r="A51" s="68"/>
    </row>
    <row r="52" ht="13.5">
      <c r="A52" s="68"/>
    </row>
    <row r="53" ht="13.5">
      <c r="A53" s="68"/>
    </row>
    <row r="54" ht="13.5">
      <c r="A54" s="68"/>
    </row>
    <row r="55" ht="13.5">
      <c r="A55" s="68"/>
    </row>
    <row r="56" ht="13.5">
      <c r="A56" s="68"/>
    </row>
    <row r="57" ht="13.5">
      <c r="A57" s="68"/>
    </row>
    <row r="58" ht="13.5">
      <c r="A58" s="68"/>
    </row>
    <row r="59" ht="13.5">
      <c r="A59" s="68"/>
    </row>
    <row r="60" ht="13.5">
      <c r="A60" s="68"/>
    </row>
    <row r="61" ht="13.5">
      <c r="A61" s="68"/>
    </row>
    <row r="62" ht="13.5">
      <c r="A62" s="68"/>
    </row>
    <row r="63" ht="13.5">
      <c r="A63" s="68"/>
    </row>
    <row r="64" ht="13.5">
      <c r="A64" s="68"/>
    </row>
    <row r="65" ht="13.5">
      <c r="A65" s="68"/>
    </row>
    <row r="66" ht="13.5">
      <c r="A66" s="68"/>
    </row>
    <row r="67" ht="13.5">
      <c r="A67" s="68"/>
    </row>
    <row r="68" ht="13.5">
      <c r="A68" s="68"/>
    </row>
    <row r="69" ht="13.5">
      <c r="A69" s="68"/>
    </row>
    <row r="70" ht="13.5">
      <c r="A70" s="68"/>
    </row>
    <row r="71" ht="13.5">
      <c r="A71" s="68"/>
    </row>
    <row r="72" ht="13.5">
      <c r="A72" s="68"/>
    </row>
  </sheetData>
  <sheetProtection/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6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8.50390625" style="1" customWidth="1"/>
    <col min="2" max="3" width="6.50390625" style="1" customWidth="1"/>
    <col min="4" max="4" width="6.00390625" style="1" customWidth="1"/>
    <col min="5" max="5" width="6.50390625" style="1" customWidth="1"/>
    <col min="6" max="6" width="6.25390625" style="1" customWidth="1"/>
    <col min="7" max="7" width="6.50390625" style="1" customWidth="1"/>
    <col min="8" max="13" width="6.00390625" style="1" customWidth="1"/>
    <col min="14" max="14" width="6.625" style="1" customWidth="1"/>
    <col min="15" max="16384" width="9.00390625" style="1" customWidth="1"/>
  </cols>
  <sheetData>
    <row r="1" ht="13.5">
      <c r="A1" s="1077" t="s">
        <v>1188</v>
      </c>
    </row>
    <row r="3" ht="13.5">
      <c r="A3" s="673" t="s">
        <v>1069</v>
      </c>
    </row>
    <row r="4" spans="9:10" ht="6" customHeight="1">
      <c r="I4" s="68"/>
      <c r="J4" s="13"/>
    </row>
    <row r="5" spans="1:14" s="41" customFormat="1" ht="12" customHeight="1">
      <c r="A5" s="1123" t="s">
        <v>673</v>
      </c>
      <c r="B5" s="1125" t="s">
        <v>1005</v>
      </c>
      <c r="C5" s="1114" t="s">
        <v>1025</v>
      </c>
      <c r="D5" s="921"/>
      <c r="E5" s="921"/>
      <c r="F5" s="921"/>
      <c r="G5" s="921"/>
      <c r="H5" s="921"/>
      <c r="I5" s="920"/>
      <c r="J5" s="1114" t="s">
        <v>694</v>
      </c>
      <c r="K5" s="71"/>
      <c r="L5" s="71"/>
      <c r="M5" s="611"/>
      <c r="N5" s="1120" t="s">
        <v>1004</v>
      </c>
    </row>
    <row r="6" spans="1:15" s="41" customFormat="1" ht="12" customHeight="1">
      <c r="A6" s="1124"/>
      <c r="B6" s="1126"/>
      <c r="C6" s="1115"/>
      <c r="D6" s="1116" t="s">
        <v>103</v>
      </c>
      <c r="E6" s="922"/>
      <c r="F6" s="922"/>
      <c r="G6" s="922"/>
      <c r="H6" s="922"/>
      <c r="I6" s="1129" t="s">
        <v>695</v>
      </c>
      <c r="J6" s="1115"/>
      <c r="K6" s="1115" t="s">
        <v>888</v>
      </c>
      <c r="L6" s="1118" t="s">
        <v>889</v>
      </c>
      <c r="M6" s="1118" t="s">
        <v>887</v>
      </c>
      <c r="N6" s="1121"/>
      <c r="O6" s="612"/>
    </row>
    <row r="7" spans="1:15" s="41" customFormat="1" ht="36" customHeight="1">
      <c r="A7" s="1124"/>
      <c r="B7" s="1127"/>
      <c r="C7" s="1115"/>
      <c r="D7" s="1117"/>
      <c r="E7" s="73" t="s">
        <v>696</v>
      </c>
      <c r="F7" s="73" t="s">
        <v>1006</v>
      </c>
      <c r="G7" s="74" t="s">
        <v>1007</v>
      </c>
      <c r="H7" s="483" t="s">
        <v>697</v>
      </c>
      <c r="I7" s="1130"/>
      <c r="J7" s="1115"/>
      <c r="K7" s="1128"/>
      <c r="L7" s="1119"/>
      <c r="M7" s="1119"/>
      <c r="N7" s="1122"/>
      <c r="O7" s="612"/>
    </row>
    <row r="8" spans="1:14" ht="13.5" customHeight="1">
      <c r="A8" s="76" t="s">
        <v>698</v>
      </c>
      <c r="B8" s="77">
        <f>SUM(B9:B23)</f>
        <v>80643</v>
      </c>
      <c r="C8" s="602">
        <f aca="true" t="shared" si="0" ref="C8:N8">SUM(C9:C23)</f>
        <v>38467</v>
      </c>
      <c r="D8" s="602">
        <f t="shared" si="0"/>
        <v>37182</v>
      </c>
      <c r="E8" s="602">
        <f t="shared" si="0"/>
        <v>29381</v>
      </c>
      <c r="F8" s="602">
        <f t="shared" si="0"/>
        <v>5970</v>
      </c>
      <c r="G8" s="602">
        <f t="shared" si="0"/>
        <v>851</v>
      </c>
      <c r="H8" s="602">
        <f t="shared" si="0"/>
        <v>980</v>
      </c>
      <c r="I8" s="602">
        <f t="shared" si="0"/>
        <v>1285</v>
      </c>
      <c r="J8" s="602">
        <f t="shared" si="0"/>
        <v>28520</v>
      </c>
      <c r="K8" s="602">
        <f t="shared" si="0"/>
        <v>12122</v>
      </c>
      <c r="L8" s="605">
        <f t="shared" si="0"/>
        <v>4190</v>
      </c>
      <c r="M8" s="779">
        <f t="shared" si="0"/>
        <v>12208</v>
      </c>
      <c r="N8" s="778">
        <f t="shared" si="0"/>
        <v>13656</v>
      </c>
    </row>
    <row r="9" spans="1:14" ht="12" customHeight="1">
      <c r="A9" s="78" t="s">
        <v>699</v>
      </c>
      <c r="B9" s="79">
        <v>4436</v>
      </c>
      <c r="C9" s="602">
        <v>453</v>
      </c>
      <c r="D9" s="602">
        <v>437</v>
      </c>
      <c r="E9" s="602">
        <v>123</v>
      </c>
      <c r="F9" s="602">
        <v>7</v>
      </c>
      <c r="G9" s="604">
        <v>276</v>
      </c>
      <c r="H9" s="604">
        <v>31</v>
      </c>
      <c r="I9" s="602">
        <v>16</v>
      </c>
      <c r="J9" s="602">
        <v>3125</v>
      </c>
      <c r="K9" s="602">
        <v>15</v>
      </c>
      <c r="L9" s="704">
        <v>3050</v>
      </c>
      <c r="M9" s="709">
        <v>60</v>
      </c>
      <c r="N9" s="415">
        <v>858</v>
      </c>
    </row>
    <row r="10" spans="1:14" ht="12" customHeight="1">
      <c r="A10" s="78" t="s">
        <v>706</v>
      </c>
      <c r="B10" s="79">
        <v>3590</v>
      </c>
      <c r="C10" s="602">
        <v>1701</v>
      </c>
      <c r="D10" s="602">
        <v>1610</v>
      </c>
      <c r="E10" s="602">
        <v>1027</v>
      </c>
      <c r="F10" s="602">
        <v>43</v>
      </c>
      <c r="G10" s="604">
        <v>517</v>
      </c>
      <c r="H10" s="604">
        <v>23</v>
      </c>
      <c r="I10" s="602">
        <v>91</v>
      </c>
      <c r="J10" s="602">
        <v>1117</v>
      </c>
      <c r="K10" s="602">
        <v>32</v>
      </c>
      <c r="L10" s="704">
        <v>1008</v>
      </c>
      <c r="M10" s="709">
        <v>77</v>
      </c>
      <c r="N10" s="415">
        <v>772</v>
      </c>
    </row>
    <row r="11" spans="1:14" ht="12" customHeight="1">
      <c r="A11" s="78" t="s">
        <v>707</v>
      </c>
      <c r="B11" s="79">
        <v>2950</v>
      </c>
      <c r="C11" s="602">
        <v>2053</v>
      </c>
      <c r="D11" s="602">
        <v>1936</v>
      </c>
      <c r="E11" s="602">
        <v>1784</v>
      </c>
      <c r="F11" s="602">
        <v>72</v>
      </c>
      <c r="G11" s="604">
        <v>23</v>
      </c>
      <c r="H11" s="604">
        <v>57</v>
      </c>
      <c r="I11" s="602">
        <v>117</v>
      </c>
      <c r="J11" s="602">
        <v>242</v>
      </c>
      <c r="K11" s="602">
        <v>121</v>
      </c>
      <c r="L11" s="704">
        <v>77</v>
      </c>
      <c r="M11" s="709">
        <v>44</v>
      </c>
      <c r="N11" s="415">
        <v>655</v>
      </c>
    </row>
    <row r="12" spans="1:14" ht="12" customHeight="1">
      <c r="A12" s="78" t="s">
        <v>708</v>
      </c>
      <c r="B12" s="79">
        <v>3468</v>
      </c>
      <c r="C12" s="602">
        <v>2276</v>
      </c>
      <c r="D12" s="602">
        <v>2160</v>
      </c>
      <c r="E12" s="602">
        <v>1879</v>
      </c>
      <c r="F12" s="602">
        <v>156</v>
      </c>
      <c r="G12" s="604">
        <v>15</v>
      </c>
      <c r="H12" s="604">
        <v>110</v>
      </c>
      <c r="I12" s="602">
        <v>116</v>
      </c>
      <c r="J12" s="602">
        <v>429</v>
      </c>
      <c r="K12" s="602">
        <v>350</v>
      </c>
      <c r="L12" s="704">
        <v>16</v>
      </c>
      <c r="M12" s="709">
        <v>63</v>
      </c>
      <c r="N12" s="415">
        <v>763</v>
      </c>
    </row>
    <row r="13" spans="1:14" ht="12" customHeight="1">
      <c r="A13" s="78" t="s">
        <v>709</v>
      </c>
      <c r="B13" s="79">
        <v>4749</v>
      </c>
      <c r="C13" s="602">
        <v>2992</v>
      </c>
      <c r="D13" s="602">
        <v>2871</v>
      </c>
      <c r="E13" s="602">
        <v>2477</v>
      </c>
      <c r="F13" s="602">
        <v>292</v>
      </c>
      <c r="G13" s="604">
        <v>10</v>
      </c>
      <c r="H13" s="604">
        <v>92</v>
      </c>
      <c r="I13" s="602">
        <v>121</v>
      </c>
      <c r="J13" s="602">
        <v>608</v>
      </c>
      <c r="K13" s="602">
        <v>538</v>
      </c>
      <c r="L13" s="704">
        <v>9</v>
      </c>
      <c r="M13" s="709">
        <v>61</v>
      </c>
      <c r="N13" s="415">
        <v>1149</v>
      </c>
    </row>
    <row r="14" spans="1:14" ht="12" customHeight="1">
      <c r="A14" s="78" t="s">
        <v>710</v>
      </c>
      <c r="B14" s="79">
        <v>5938</v>
      </c>
      <c r="C14" s="602">
        <v>3868</v>
      </c>
      <c r="D14" s="602">
        <v>3755</v>
      </c>
      <c r="E14" s="602">
        <v>3192</v>
      </c>
      <c r="F14" s="602">
        <v>509</v>
      </c>
      <c r="G14" s="604" t="s">
        <v>373</v>
      </c>
      <c r="H14" s="604">
        <v>54</v>
      </c>
      <c r="I14" s="602">
        <v>113</v>
      </c>
      <c r="J14" s="602">
        <v>762</v>
      </c>
      <c r="K14" s="602">
        <v>688</v>
      </c>
      <c r="L14" s="704">
        <v>5</v>
      </c>
      <c r="M14" s="709">
        <v>69</v>
      </c>
      <c r="N14" s="415">
        <v>1308</v>
      </c>
    </row>
    <row r="15" spans="1:18" ht="12" customHeight="1">
      <c r="A15" s="78" t="s">
        <v>711</v>
      </c>
      <c r="B15" s="79">
        <v>7974</v>
      </c>
      <c r="C15" s="602">
        <v>5285</v>
      </c>
      <c r="D15" s="602">
        <v>5137</v>
      </c>
      <c r="E15" s="602">
        <v>4217</v>
      </c>
      <c r="F15" s="602">
        <v>864</v>
      </c>
      <c r="G15" s="604">
        <v>3</v>
      </c>
      <c r="H15" s="604">
        <v>53</v>
      </c>
      <c r="I15" s="602">
        <v>148</v>
      </c>
      <c r="J15" s="602">
        <v>993</v>
      </c>
      <c r="K15" s="602">
        <v>893</v>
      </c>
      <c r="L15" s="704">
        <v>11</v>
      </c>
      <c r="M15" s="709">
        <v>89</v>
      </c>
      <c r="N15" s="415">
        <v>1696</v>
      </c>
      <c r="R15" s="13"/>
    </row>
    <row r="16" spans="1:14" ht="12" customHeight="1">
      <c r="A16" s="78" t="s">
        <v>712</v>
      </c>
      <c r="B16" s="79">
        <v>7532</v>
      </c>
      <c r="C16" s="602">
        <v>5097</v>
      </c>
      <c r="D16" s="602">
        <v>4959</v>
      </c>
      <c r="E16" s="602">
        <v>4029</v>
      </c>
      <c r="F16" s="602">
        <v>859</v>
      </c>
      <c r="G16" s="604">
        <v>3</v>
      </c>
      <c r="H16" s="604">
        <v>68</v>
      </c>
      <c r="I16" s="602">
        <v>138</v>
      </c>
      <c r="J16" s="602">
        <v>1049</v>
      </c>
      <c r="K16" s="602">
        <v>928</v>
      </c>
      <c r="L16" s="704" t="s">
        <v>373</v>
      </c>
      <c r="M16" s="709">
        <v>121</v>
      </c>
      <c r="N16" s="415">
        <v>1386</v>
      </c>
    </row>
    <row r="17" spans="1:18" ht="12" customHeight="1">
      <c r="A17" s="78" t="s">
        <v>713</v>
      </c>
      <c r="B17" s="79">
        <v>6572</v>
      </c>
      <c r="C17" s="602">
        <v>4421</v>
      </c>
      <c r="D17" s="602">
        <v>4300</v>
      </c>
      <c r="E17" s="602">
        <v>3507</v>
      </c>
      <c r="F17" s="602">
        <v>721</v>
      </c>
      <c r="G17" s="604">
        <v>1</v>
      </c>
      <c r="H17" s="604">
        <v>71</v>
      </c>
      <c r="I17" s="602">
        <v>121</v>
      </c>
      <c r="J17" s="602">
        <v>1128</v>
      </c>
      <c r="K17" s="602">
        <v>1009</v>
      </c>
      <c r="L17" s="704">
        <v>4</v>
      </c>
      <c r="M17" s="709">
        <v>115</v>
      </c>
      <c r="N17" s="415">
        <v>1023</v>
      </c>
      <c r="R17" s="13"/>
    </row>
    <row r="18" spans="1:14" ht="12" customHeight="1">
      <c r="A18" s="78" t="s">
        <v>714</v>
      </c>
      <c r="B18" s="79">
        <v>5780</v>
      </c>
      <c r="C18" s="602">
        <v>3636</v>
      </c>
      <c r="D18" s="602">
        <v>3506</v>
      </c>
      <c r="E18" s="602">
        <v>2794</v>
      </c>
      <c r="F18" s="602">
        <v>652</v>
      </c>
      <c r="G18" s="604" t="s">
        <v>679</v>
      </c>
      <c r="H18" s="604">
        <v>60</v>
      </c>
      <c r="I18" s="602">
        <v>130</v>
      </c>
      <c r="J18" s="602">
        <v>1487</v>
      </c>
      <c r="K18" s="602">
        <v>1147</v>
      </c>
      <c r="L18" s="704">
        <v>5</v>
      </c>
      <c r="M18" s="709">
        <v>335</v>
      </c>
      <c r="N18" s="415">
        <v>657</v>
      </c>
    </row>
    <row r="19" spans="1:14" ht="12" customHeight="1">
      <c r="A19" s="78" t="s">
        <v>715</v>
      </c>
      <c r="B19" s="79">
        <v>5880</v>
      </c>
      <c r="C19" s="602">
        <v>2731</v>
      </c>
      <c r="D19" s="602">
        <v>2634</v>
      </c>
      <c r="E19" s="602">
        <v>1919</v>
      </c>
      <c r="F19" s="602">
        <v>630</v>
      </c>
      <c r="G19" s="604">
        <v>1</v>
      </c>
      <c r="H19" s="604">
        <v>84</v>
      </c>
      <c r="I19" s="602">
        <v>97</v>
      </c>
      <c r="J19" s="602">
        <v>2620</v>
      </c>
      <c r="K19" s="602">
        <v>1463</v>
      </c>
      <c r="L19" s="704">
        <v>3</v>
      </c>
      <c r="M19" s="709">
        <v>1154</v>
      </c>
      <c r="N19" s="415">
        <v>529</v>
      </c>
    </row>
    <row r="20" spans="1:14" ht="12" customHeight="1">
      <c r="A20" s="78" t="s">
        <v>716</v>
      </c>
      <c r="B20" s="79">
        <v>7130</v>
      </c>
      <c r="C20" s="602">
        <v>2191</v>
      </c>
      <c r="D20" s="602">
        <v>2146</v>
      </c>
      <c r="E20" s="602">
        <v>1426</v>
      </c>
      <c r="F20" s="602">
        <v>605</v>
      </c>
      <c r="G20" s="604">
        <v>1</v>
      </c>
      <c r="H20" s="604">
        <v>114</v>
      </c>
      <c r="I20" s="602">
        <v>45</v>
      </c>
      <c r="J20" s="602">
        <v>4220</v>
      </c>
      <c r="K20" s="602">
        <v>1821</v>
      </c>
      <c r="L20" s="704">
        <v>1</v>
      </c>
      <c r="M20" s="709">
        <v>2398</v>
      </c>
      <c r="N20" s="415">
        <v>719</v>
      </c>
    </row>
    <row r="21" spans="1:14" ht="12" customHeight="1">
      <c r="A21" s="78" t="s">
        <v>717</v>
      </c>
      <c r="B21" s="79">
        <v>5483</v>
      </c>
      <c r="C21" s="602">
        <v>1050</v>
      </c>
      <c r="D21" s="602">
        <v>1027</v>
      </c>
      <c r="E21" s="602">
        <v>615</v>
      </c>
      <c r="F21" s="602">
        <v>344</v>
      </c>
      <c r="G21" s="604">
        <v>1</v>
      </c>
      <c r="H21" s="604">
        <v>67</v>
      </c>
      <c r="I21" s="602">
        <v>23</v>
      </c>
      <c r="J21" s="602">
        <v>3726</v>
      </c>
      <c r="K21" s="602">
        <v>1380</v>
      </c>
      <c r="L21" s="704" t="s">
        <v>373</v>
      </c>
      <c r="M21" s="709">
        <v>2346</v>
      </c>
      <c r="N21" s="415">
        <v>707</v>
      </c>
    </row>
    <row r="22" spans="1:17" ht="12" customHeight="1">
      <c r="A22" s="78" t="s">
        <v>718</v>
      </c>
      <c r="B22" s="79">
        <v>4144</v>
      </c>
      <c r="C22" s="602">
        <v>458</v>
      </c>
      <c r="D22" s="602">
        <v>451</v>
      </c>
      <c r="E22" s="602">
        <v>258</v>
      </c>
      <c r="F22" s="602">
        <v>136</v>
      </c>
      <c r="G22" s="604" t="s">
        <v>679</v>
      </c>
      <c r="H22" s="604">
        <v>57</v>
      </c>
      <c r="I22" s="602">
        <v>7</v>
      </c>
      <c r="J22" s="602">
        <v>3024</v>
      </c>
      <c r="K22" s="602">
        <v>932</v>
      </c>
      <c r="L22" s="704">
        <v>1</v>
      </c>
      <c r="M22" s="709">
        <v>2091</v>
      </c>
      <c r="N22" s="415">
        <v>662</v>
      </c>
      <c r="Q22" s="13"/>
    </row>
    <row r="23" spans="1:14" ht="12" customHeight="1">
      <c r="A23" s="78" t="s">
        <v>700</v>
      </c>
      <c r="B23" s="79">
        <v>5017</v>
      </c>
      <c r="C23" s="602">
        <v>255</v>
      </c>
      <c r="D23" s="602">
        <v>253</v>
      </c>
      <c r="E23" s="602">
        <v>134</v>
      </c>
      <c r="F23" s="602">
        <v>80</v>
      </c>
      <c r="G23" s="604" t="s">
        <v>679</v>
      </c>
      <c r="H23" s="604">
        <v>39</v>
      </c>
      <c r="I23" s="602">
        <v>2</v>
      </c>
      <c r="J23" s="602">
        <v>3990</v>
      </c>
      <c r="K23" s="602">
        <v>805</v>
      </c>
      <c r="L23" s="704" t="s">
        <v>679</v>
      </c>
      <c r="M23" s="709">
        <v>3185</v>
      </c>
      <c r="N23" s="415">
        <v>772</v>
      </c>
    </row>
    <row r="24" spans="1:14" ht="12" customHeight="1">
      <c r="A24" s="78" t="s">
        <v>701</v>
      </c>
      <c r="B24" s="77"/>
      <c r="C24" s="603"/>
      <c r="D24" s="603"/>
      <c r="E24" s="603"/>
      <c r="F24" s="603"/>
      <c r="G24" s="603"/>
      <c r="H24" s="603"/>
      <c r="I24" s="603"/>
      <c r="J24" s="603"/>
      <c r="K24" s="603"/>
      <c r="L24" s="705"/>
      <c r="M24" s="709"/>
      <c r="N24" s="415"/>
    </row>
    <row r="25" spans="1:14" ht="12" customHeight="1">
      <c r="A25" s="78" t="s">
        <v>702</v>
      </c>
      <c r="B25" s="77">
        <f>SUM(B9:B18)</f>
        <v>52989</v>
      </c>
      <c r="C25" s="603">
        <f>SUM(C9:C18)</f>
        <v>31782</v>
      </c>
      <c r="D25" s="603">
        <f aca="true" t="shared" si="1" ref="D25:N25">SUM(D9:D18)</f>
        <v>30671</v>
      </c>
      <c r="E25" s="603">
        <f t="shared" si="1"/>
        <v>25029</v>
      </c>
      <c r="F25" s="603">
        <f t="shared" si="1"/>
        <v>4175</v>
      </c>
      <c r="G25" s="603">
        <f t="shared" si="1"/>
        <v>848</v>
      </c>
      <c r="H25" s="603">
        <f t="shared" si="1"/>
        <v>619</v>
      </c>
      <c r="I25" s="603">
        <f t="shared" si="1"/>
        <v>1111</v>
      </c>
      <c r="J25" s="603">
        <f t="shared" si="1"/>
        <v>10940</v>
      </c>
      <c r="K25" s="603">
        <f t="shared" si="1"/>
        <v>5721</v>
      </c>
      <c r="L25" s="705">
        <f t="shared" si="1"/>
        <v>4185</v>
      </c>
      <c r="M25" s="709">
        <f t="shared" si="1"/>
        <v>1034</v>
      </c>
      <c r="N25" s="423">
        <f t="shared" si="1"/>
        <v>10267</v>
      </c>
    </row>
    <row r="26" spans="1:14" ht="12" customHeight="1">
      <c r="A26" s="78" t="s">
        <v>703</v>
      </c>
      <c r="B26" s="77">
        <f aca="true" t="shared" si="2" ref="B26:M26">SUM(B19:B23)</f>
        <v>27654</v>
      </c>
      <c r="C26" s="603">
        <f t="shared" si="2"/>
        <v>6685</v>
      </c>
      <c r="D26" s="603">
        <f t="shared" si="2"/>
        <v>6511</v>
      </c>
      <c r="E26" s="603">
        <f t="shared" si="2"/>
        <v>4352</v>
      </c>
      <c r="F26" s="603">
        <f t="shared" si="2"/>
        <v>1795</v>
      </c>
      <c r="G26" s="603">
        <f>SUM(G19:G23)</f>
        <v>3</v>
      </c>
      <c r="H26" s="603">
        <f t="shared" si="2"/>
        <v>361</v>
      </c>
      <c r="I26" s="603">
        <f t="shared" si="2"/>
        <v>174</v>
      </c>
      <c r="J26" s="603">
        <f t="shared" si="2"/>
        <v>17580</v>
      </c>
      <c r="K26" s="603">
        <f t="shared" si="2"/>
        <v>6401</v>
      </c>
      <c r="L26" s="705">
        <f t="shared" si="2"/>
        <v>5</v>
      </c>
      <c r="M26" s="709">
        <f t="shared" si="2"/>
        <v>11174</v>
      </c>
      <c r="N26" s="423">
        <f>SUM(N19:N23)</f>
        <v>3389</v>
      </c>
    </row>
    <row r="27" spans="1:24" ht="13.5" customHeight="1">
      <c r="A27" s="80" t="s">
        <v>704</v>
      </c>
      <c r="B27" s="81">
        <f>SUM(B28:B42)</f>
        <v>35424</v>
      </c>
      <c r="C27" s="606">
        <f aca="true" t="shared" si="3" ref="C27:N27">SUM(C28:C42)</f>
        <v>20208</v>
      </c>
      <c r="D27" s="606">
        <f t="shared" si="3"/>
        <v>19471</v>
      </c>
      <c r="E27" s="606">
        <f t="shared" si="3"/>
        <v>18078</v>
      </c>
      <c r="F27" s="606">
        <f t="shared" si="3"/>
        <v>572</v>
      </c>
      <c r="G27" s="606">
        <f t="shared" si="3"/>
        <v>388</v>
      </c>
      <c r="H27" s="606">
        <f t="shared" si="3"/>
        <v>433</v>
      </c>
      <c r="I27" s="606">
        <f t="shared" si="3"/>
        <v>737</v>
      </c>
      <c r="J27" s="606">
        <f t="shared" si="3"/>
        <v>8997</v>
      </c>
      <c r="K27" s="606">
        <f t="shared" si="3"/>
        <v>972</v>
      </c>
      <c r="L27" s="706">
        <f t="shared" si="3"/>
        <v>2175</v>
      </c>
      <c r="M27" s="710">
        <f t="shared" si="3"/>
        <v>5850</v>
      </c>
      <c r="N27" s="701">
        <f t="shared" si="3"/>
        <v>6219</v>
      </c>
      <c r="O27" s="86"/>
      <c r="P27" s="86"/>
      <c r="Q27" s="86"/>
      <c r="R27" s="87"/>
      <c r="S27" s="87"/>
      <c r="T27" s="87"/>
      <c r="U27" s="86"/>
      <c r="V27" s="86"/>
      <c r="W27" s="86"/>
      <c r="X27" s="86"/>
    </row>
    <row r="28" spans="1:14" ht="12" customHeight="1">
      <c r="A28" s="78" t="s">
        <v>699</v>
      </c>
      <c r="B28" s="79">
        <v>2329</v>
      </c>
      <c r="C28" s="602">
        <v>236</v>
      </c>
      <c r="D28" s="602">
        <v>230</v>
      </c>
      <c r="E28" s="602">
        <v>94</v>
      </c>
      <c r="F28" s="602">
        <v>3</v>
      </c>
      <c r="G28" s="604">
        <v>111</v>
      </c>
      <c r="H28" s="604">
        <v>22</v>
      </c>
      <c r="I28" s="602">
        <v>6</v>
      </c>
      <c r="J28" s="602">
        <v>1649</v>
      </c>
      <c r="K28" s="602">
        <v>2</v>
      </c>
      <c r="L28" s="704">
        <v>1616</v>
      </c>
      <c r="M28" s="709">
        <v>31</v>
      </c>
      <c r="N28" s="415">
        <v>444</v>
      </c>
    </row>
    <row r="29" spans="1:14" ht="12" customHeight="1">
      <c r="A29" s="78" t="s">
        <v>706</v>
      </c>
      <c r="B29" s="79">
        <v>1708</v>
      </c>
      <c r="C29" s="602">
        <v>764</v>
      </c>
      <c r="D29" s="602">
        <v>708</v>
      </c>
      <c r="E29" s="602">
        <v>437</v>
      </c>
      <c r="F29" s="602">
        <v>15</v>
      </c>
      <c r="G29" s="604">
        <v>243</v>
      </c>
      <c r="H29" s="604">
        <v>13</v>
      </c>
      <c r="I29" s="602">
        <v>56</v>
      </c>
      <c r="J29" s="602">
        <v>546</v>
      </c>
      <c r="K29" s="602">
        <v>3</v>
      </c>
      <c r="L29" s="704">
        <v>495</v>
      </c>
      <c r="M29" s="709">
        <v>48</v>
      </c>
      <c r="N29" s="415">
        <v>398</v>
      </c>
    </row>
    <row r="30" spans="1:14" ht="12" customHeight="1">
      <c r="A30" s="78" t="s">
        <v>707</v>
      </c>
      <c r="B30" s="79">
        <v>1327</v>
      </c>
      <c r="C30" s="602">
        <v>939</v>
      </c>
      <c r="D30" s="602">
        <v>863</v>
      </c>
      <c r="E30" s="602">
        <v>831</v>
      </c>
      <c r="F30" s="602">
        <v>9</v>
      </c>
      <c r="G30" s="604">
        <v>11</v>
      </c>
      <c r="H30" s="604">
        <v>12</v>
      </c>
      <c r="I30" s="602">
        <v>76</v>
      </c>
      <c r="J30" s="602">
        <v>82</v>
      </c>
      <c r="K30" s="602">
        <v>9</v>
      </c>
      <c r="L30" s="704">
        <v>46</v>
      </c>
      <c r="M30" s="709">
        <v>27</v>
      </c>
      <c r="N30" s="415">
        <v>306</v>
      </c>
    </row>
    <row r="31" spans="1:14" ht="12" customHeight="1">
      <c r="A31" s="78" t="s">
        <v>708</v>
      </c>
      <c r="B31" s="79">
        <v>1512</v>
      </c>
      <c r="C31" s="602">
        <v>1100</v>
      </c>
      <c r="D31" s="602">
        <v>1037</v>
      </c>
      <c r="E31" s="602">
        <v>998</v>
      </c>
      <c r="F31" s="602">
        <v>12</v>
      </c>
      <c r="G31" s="604">
        <v>11</v>
      </c>
      <c r="H31" s="604">
        <v>16</v>
      </c>
      <c r="I31" s="602">
        <v>63</v>
      </c>
      <c r="J31" s="602">
        <v>62</v>
      </c>
      <c r="K31" s="602">
        <v>14</v>
      </c>
      <c r="L31" s="704">
        <v>7</v>
      </c>
      <c r="M31" s="709">
        <v>41</v>
      </c>
      <c r="N31" s="415">
        <v>350</v>
      </c>
    </row>
    <row r="32" spans="1:14" ht="12" customHeight="1">
      <c r="A32" s="78" t="s">
        <v>709</v>
      </c>
      <c r="B32" s="79">
        <v>2134</v>
      </c>
      <c r="C32" s="602">
        <v>1542</v>
      </c>
      <c r="D32" s="602">
        <v>1479</v>
      </c>
      <c r="E32" s="602">
        <v>1445</v>
      </c>
      <c r="F32" s="602">
        <v>11</v>
      </c>
      <c r="G32" s="604">
        <v>8</v>
      </c>
      <c r="H32" s="604">
        <v>15</v>
      </c>
      <c r="I32" s="602">
        <v>63</v>
      </c>
      <c r="J32" s="602">
        <v>60</v>
      </c>
      <c r="K32" s="602">
        <v>23</v>
      </c>
      <c r="L32" s="704">
        <v>2</v>
      </c>
      <c r="M32" s="709">
        <v>35</v>
      </c>
      <c r="N32" s="415">
        <v>532</v>
      </c>
    </row>
    <row r="33" spans="1:14" ht="12" customHeight="1">
      <c r="A33" s="78" t="s">
        <v>710</v>
      </c>
      <c r="B33" s="79">
        <v>2611</v>
      </c>
      <c r="C33" s="602">
        <v>1964</v>
      </c>
      <c r="D33" s="602">
        <v>1903</v>
      </c>
      <c r="E33" s="602">
        <v>1880</v>
      </c>
      <c r="F33" s="602">
        <v>10</v>
      </c>
      <c r="G33" s="604" t="s">
        <v>373</v>
      </c>
      <c r="H33" s="604">
        <v>13</v>
      </c>
      <c r="I33" s="602">
        <v>61</v>
      </c>
      <c r="J33" s="602">
        <v>50</v>
      </c>
      <c r="K33" s="602">
        <v>15</v>
      </c>
      <c r="L33" s="704">
        <v>3</v>
      </c>
      <c r="M33" s="709">
        <v>32</v>
      </c>
      <c r="N33" s="415">
        <v>597</v>
      </c>
    </row>
    <row r="34" spans="1:14" ht="12" customHeight="1">
      <c r="A34" s="78" t="s">
        <v>711</v>
      </c>
      <c r="B34" s="79">
        <v>3479</v>
      </c>
      <c r="C34" s="602">
        <v>2640</v>
      </c>
      <c r="D34" s="602">
        <v>2571</v>
      </c>
      <c r="E34" s="602">
        <v>2538</v>
      </c>
      <c r="F34" s="602">
        <v>15</v>
      </c>
      <c r="G34" s="604" t="s">
        <v>373</v>
      </c>
      <c r="H34" s="604">
        <v>18</v>
      </c>
      <c r="I34" s="602">
        <v>69</v>
      </c>
      <c r="J34" s="602">
        <v>66</v>
      </c>
      <c r="K34" s="602">
        <v>19</v>
      </c>
      <c r="L34" s="704">
        <v>2</v>
      </c>
      <c r="M34" s="709">
        <v>45</v>
      </c>
      <c r="N34" s="415">
        <v>773</v>
      </c>
    </row>
    <row r="35" spans="1:14" ht="12" customHeight="1">
      <c r="A35" s="78" t="s">
        <v>712</v>
      </c>
      <c r="B35" s="79">
        <v>3409</v>
      </c>
      <c r="C35" s="602">
        <v>2619</v>
      </c>
      <c r="D35" s="602">
        <v>2552</v>
      </c>
      <c r="E35" s="602">
        <v>2502</v>
      </c>
      <c r="F35" s="602">
        <v>19</v>
      </c>
      <c r="G35" s="604">
        <v>1</v>
      </c>
      <c r="H35" s="604">
        <v>30</v>
      </c>
      <c r="I35" s="602">
        <v>67</v>
      </c>
      <c r="J35" s="602">
        <v>95</v>
      </c>
      <c r="K35" s="602">
        <v>27</v>
      </c>
      <c r="L35" s="704" t="s">
        <v>679</v>
      </c>
      <c r="M35" s="709">
        <v>68</v>
      </c>
      <c r="N35" s="415">
        <v>695</v>
      </c>
    </row>
    <row r="36" spans="1:14" ht="12" customHeight="1">
      <c r="A36" s="78" t="s">
        <v>713</v>
      </c>
      <c r="B36" s="79">
        <v>2940</v>
      </c>
      <c r="C36" s="602">
        <v>2315</v>
      </c>
      <c r="D36" s="602">
        <v>2248</v>
      </c>
      <c r="E36" s="602">
        <v>2183</v>
      </c>
      <c r="F36" s="602">
        <v>30</v>
      </c>
      <c r="G36" s="604" t="s">
        <v>679</v>
      </c>
      <c r="H36" s="604">
        <v>35</v>
      </c>
      <c r="I36" s="602">
        <v>67</v>
      </c>
      <c r="J36" s="602">
        <v>106</v>
      </c>
      <c r="K36" s="602">
        <v>43</v>
      </c>
      <c r="L36" s="704" t="s">
        <v>679</v>
      </c>
      <c r="M36" s="709">
        <v>63</v>
      </c>
      <c r="N36" s="415">
        <v>519</v>
      </c>
    </row>
    <row r="37" spans="1:14" ht="12" customHeight="1">
      <c r="A37" s="78" t="s">
        <v>714</v>
      </c>
      <c r="B37" s="79">
        <v>2636</v>
      </c>
      <c r="C37" s="602">
        <v>2029</v>
      </c>
      <c r="D37" s="602">
        <v>1947</v>
      </c>
      <c r="E37" s="602">
        <v>1886</v>
      </c>
      <c r="F37" s="602">
        <v>30</v>
      </c>
      <c r="G37" s="604" t="s">
        <v>679</v>
      </c>
      <c r="H37" s="604">
        <v>31</v>
      </c>
      <c r="I37" s="602">
        <v>82</v>
      </c>
      <c r="J37" s="602">
        <v>271</v>
      </c>
      <c r="K37" s="602">
        <v>88</v>
      </c>
      <c r="L37" s="704">
        <v>2</v>
      </c>
      <c r="M37" s="709">
        <v>181</v>
      </c>
      <c r="N37" s="415">
        <v>336</v>
      </c>
    </row>
    <row r="38" spans="1:14" ht="12" customHeight="1">
      <c r="A38" s="78" t="s">
        <v>715</v>
      </c>
      <c r="B38" s="79">
        <v>2636</v>
      </c>
      <c r="C38" s="602">
        <v>1618</v>
      </c>
      <c r="D38" s="602">
        <v>1548</v>
      </c>
      <c r="E38" s="602">
        <v>1410</v>
      </c>
      <c r="F38" s="602">
        <v>89</v>
      </c>
      <c r="G38" s="604">
        <v>1</v>
      </c>
      <c r="H38" s="604">
        <v>48</v>
      </c>
      <c r="I38" s="602">
        <v>70</v>
      </c>
      <c r="J38" s="602">
        <v>773</v>
      </c>
      <c r="K38" s="602">
        <v>144</v>
      </c>
      <c r="L38" s="704">
        <v>1</v>
      </c>
      <c r="M38" s="709">
        <v>628</v>
      </c>
      <c r="N38" s="415">
        <v>245</v>
      </c>
    </row>
    <row r="39" spans="1:14" ht="12" customHeight="1">
      <c r="A39" s="78" t="s">
        <v>716</v>
      </c>
      <c r="B39" s="79">
        <v>3170</v>
      </c>
      <c r="C39" s="602">
        <v>1347</v>
      </c>
      <c r="D39" s="602">
        <v>1313</v>
      </c>
      <c r="E39" s="602">
        <v>1081</v>
      </c>
      <c r="F39" s="602">
        <v>164</v>
      </c>
      <c r="G39" s="604">
        <v>1</v>
      </c>
      <c r="H39" s="604">
        <v>67</v>
      </c>
      <c r="I39" s="602">
        <v>34</v>
      </c>
      <c r="J39" s="602">
        <v>1524</v>
      </c>
      <c r="K39" s="602">
        <v>206</v>
      </c>
      <c r="L39" s="704">
        <v>1</v>
      </c>
      <c r="M39" s="709">
        <v>1317</v>
      </c>
      <c r="N39" s="415">
        <v>299</v>
      </c>
    </row>
    <row r="40" spans="1:14" ht="12" customHeight="1">
      <c r="A40" s="78" t="s">
        <v>717</v>
      </c>
      <c r="B40" s="79">
        <v>2316</v>
      </c>
      <c r="C40" s="602">
        <v>638</v>
      </c>
      <c r="D40" s="602">
        <v>620</v>
      </c>
      <c r="E40" s="602">
        <v>473</v>
      </c>
      <c r="F40" s="602">
        <v>104</v>
      </c>
      <c r="G40" s="604">
        <v>1</v>
      </c>
      <c r="H40" s="604">
        <v>42</v>
      </c>
      <c r="I40" s="602">
        <v>18</v>
      </c>
      <c r="J40" s="602">
        <v>1404</v>
      </c>
      <c r="K40" s="602">
        <v>166</v>
      </c>
      <c r="L40" s="704" t="s">
        <v>373</v>
      </c>
      <c r="M40" s="709">
        <v>1238</v>
      </c>
      <c r="N40" s="415">
        <v>274</v>
      </c>
    </row>
    <row r="41" spans="1:14" ht="12" customHeight="1">
      <c r="A41" s="78" t="s">
        <v>718</v>
      </c>
      <c r="B41" s="79">
        <v>1606</v>
      </c>
      <c r="C41" s="602">
        <v>289</v>
      </c>
      <c r="D41" s="602">
        <v>284</v>
      </c>
      <c r="E41" s="602">
        <v>209</v>
      </c>
      <c r="F41" s="602">
        <v>33</v>
      </c>
      <c r="G41" s="604" t="s">
        <v>679</v>
      </c>
      <c r="H41" s="604">
        <v>42</v>
      </c>
      <c r="I41" s="602">
        <v>5</v>
      </c>
      <c r="J41" s="602">
        <v>1104</v>
      </c>
      <c r="K41" s="602">
        <v>118</v>
      </c>
      <c r="L41" s="704" t="s">
        <v>679</v>
      </c>
      <c r="M41" s="709">
        <v>986</v>
      </c>
      <c r="N41" s="415">
        <v>213</v>
      </c>
    </row>
    <row r="42" spans="1:14" ht="12" customHeight="1">
      <c r="A42" s="78" t="s">
        <v>700</v>
      </c>
      <c r="B42" s="79">
        <v>1611</v>
      </c>
      <c r="C42" s="602">
        <v>168</v>
      </c>
      <c r="D42" s="602">
        <v>168</v>
      </c>
      <c r="E42" s="602">
        <v>111</v>
      </c>
      <c r="F42" s="602">
        <v>28</v>
      </c>
      <c r="G42" s="604" t="s">
        <v>679</v>
      </c>
      <c r="H42" s="604">
        <v>29</v>
      </c>
      <c r="I42" s="602" t="s">
        <v>679</v>
      </c>
      <c r="J42" s="602">
        <v>1205</v>
      </c>
      <c r="K42" s="602">
        <v>95</v>
      </c>
      <c r="L42" s="704" t="s">
        <v>679</v>
      </c>
      <c r="M42" s="709">
        <v>1110</v>
      </c>
      <c r="N42" s="415">
        <v>238</v>
      </c>
    </row>
    <row r="43" spans="1:14" ht="12" customHeight="1">
      <c r="A43" s="78" t="s">
        <v>701</v>
      </c>
      <c r="B43" s="77"/>
      <c r="C43" s="603"/>
      <c r="D43" s="603"/>
      <c r="E43" s="603"/>
      <c r="F43" s="603"/>
      <c r="G43" s="603"/>
      <c r="H43" s="603"/>
      <c r="I43" s="603"/>
      <c r="J43" s="603"/>
      <c r="K43" s="603"/>
      <c r="L43" s="705"/>
      <c r="M43" s="709"/>
      <c r="N43" s="415"/>
    </row>
    <row r="44" spans="1:14" ht="12" customHeight="1">
      <c r="A44" s="78" t="s">
        <v>702</v>
      </c>
      <c r="B44" s="77">
        <f aca="true" t="shared" si="4" ref="B44:N44">SUM(B28:B37)</f>
        <v>24085</v>
      </c>
      <c r="C44" s="603">
        <f t="shared" si="4"/>
        <v>16148</v>
      </c>
      <c r="D44" s="603">
        <f t="shared" si="4"/>
        <v>15538</v>
      </c>
      <c r="E44" s="603">
        <f t="shared" si="4"/>
        <v>14794</v>
      </c>
      <c r="F44" s="603">
        <f t="shared" si="4"/>
        <v>154</v>
      </c>
      <c r="G44" s="603">
        <f t="shared" si="4"/>
        <v>385</v>
      </c>
      <c r="H44" s="603">
        <f t="shared" si="4"/>
        <v>205</v>
      </c>
      <c r="I44" s="603">
        <f t="shared" si="4"/>
        <v>610</v>
      </c>
      <c r="J44" s="603">
        <f t="shared" si="4"/>
        <v>2987</v>
      </c>
      <c r="K44" s="603">
        <f t="shared" si="4"/>
        <v>243</v>
      </c>
      <c r="L44" s="705">
        <f t="shared" si="4"/>
        <v>2173</v>
      </c>
      <c r="M44" s="709">
        <f t="shared" si="4"/>
        <v>571</v>
      </c>
      <c r="N44" s="423">
        <f t="shared" si="4"/>
        <v>4950</v>
      </c>
    </row>
    <row r="45" spans="1:14" ht="12" customHeight="1">
      <c r="A45" s="82" t="s">
        <v>703</v>
      </c>
      <c r="B45" s="83">
        <f aca="true" t="shared" si="5" ref="B45:L45">SUM(B38:B42)</f>
        <v>11339</v>
      </c>
      <c r="C45" s="607">
        <f t="shared" si="5"/>
        <v>4060</v>
      </c>
      <c r="D45" s="607">
        <f t="shared" si="5"/>
        <v>3933</v>
      </c>
      <c r="E45" s="607">
        <f t="shared" si="5"/>
        <v>3284</v>
      </c>
      <c r="F45" s="607">
        <f t="shared" si="5"/>
        <v>418</v>
      </c>
      <c r="G45" s="607">
        <f t="shared" si="5"/>
        <v>3</v>
      </c>
      <c r="H45" s="607">
        <f t="shared" si="5"/>
        <v>228</v>
      </c>
      <c r="I45" s="607">
        <f t="shared" si="5"/>
        <v>127</v>
      </c>
      <c r="J45" s="607">
        <f t="shared" si="5"/>
        <v>6010</v>
      </c>
      <c r="K45" s="607">
        <f t="shared" si="5"/>
        <v>729</v>
      </c>
      <c r="L45" s="707">
        <f t="shared" si="5"/>
        <v>2</v>
      </c>
      <c r="M45" s="711">
        <f>SUM(M38:M42)</f>
        <v>5279</v>
      </c>
      <c r="N45" s="702">
        <f>SUM(N38:N42)</f>
        <v>1269</v>
      </c>
    </row>
    <row r="46" spans="1:14" ht="13.5" customHeight="1">
      <c r="A46" s="76" t="s">
        <v>705</v>
      </c>
      <c r="B46" s="77">
        <f>SUM(B47:B61)</f>
        <v>45219</v>
      </c>
      <c r="C46" s="603">
        <f aca="true" t="shared" si="6" ref="C46:N46">SUM(C47:C61)</f>
        <v>18259</v>
      </c>
      <c r="D46" s="603">
        <f t="shared" si="6"/>
        <v>17711</v>
      </c>
      <c r="E46" s="603">
        <f t="shared" si="6"/>
        <v>11303</v>
      </c>
      <c r="F46" s="603">
        <f t="shared" si="6"/>
        <v>5398</v>
      </c>
      <c r="G46" s="603">
        <f t="shared" si="6"/>
        <v>463</v>
      </c>
      <c r="H46" s="603">
        <f t="shared" si="6"/>
        <v>547</v>
      </c>
      <c r="I46" s="603">
        <f t="shared" si="6"/>
        <v>548</v>
      </c>
      <c r="J46" s="603">
        <f t="shared" si="6"/>
        <v>19523</v>
      </c>
      <c r="K46" s="603">
        <f t="shared" si="6"/>
        <v>11150</v>
      </c>
      <c r="L46" s="705">
        <f t="shared" si="6"/>
        <v>2015</v>
      </c>
      <c r="M46" s="709">
        <f t="shared" si="6"/>
        <v>6358</v>
      </c>
      <c r="N46" s="423">
        <f t="shared" si="6"/>
        <v>7437</v>
      </c>
    </row>
    <row r="47" spans="1:14" ht="12" customHeight="1">
      <c r="A47" s="78" t="s">
        <v>699</v>
      </c>
      <c r="B47" s="79">
        <v>2107</v>
      </c>
      <c r="C47" s="602">
        <v>217</v>
      </c>
      <c r="D47" s="602">
        <v>207</v>
      </c>
      <c r="E47" s="602">
        <v>29</v>
      </c>
      <c r="F47" s="602">
        <v>4</v>
      </c>
      <c r="G47" s="604">
        <v>165</v>
      </c>
      <c r="H47" s="604">
        <v>9</v>
      </c>
      <c r="I47" s="602">
        <v>10</v>
      </c>
      <c r="J47" s="602">
        <v>1476</v>
      </c>
      <c r="K47" s="602">
        <v>13</v>
      </c>
      <c r="L47" s="704">
        <v>1434</v>
      </c>
      <c r="M47" s="709">
        <v>29</v>
      </c>
      <c r="N47" s="415">
        <v>414</v>
      </c>
    </row>
    <row r="48" spans="1:14" ht="12" customHeight="1">
      <c r="A48" s="78" t="s">
        <v>706</v>
      </c>
      <c r="B48" s="79">
        <v>1882</v>
      </c>
      <c r="C48" s="602">
        <v>937</v>
      </c>
      <c r="D48" s="602">
        <v>902</v>
      </c>
      <c r="E48" s="602">
        <v>590</v>
      </c>
      <c r="F48" s="602">
        <v>28</v>
      </c>
      <c r="G48" s="604">
        <v>274</v>
      </c>
      <c r="H48" s="604">
        <v>10</v>
      </c>
      <c r="I48" s="602">
        <v>35</v>
      </c>
      <c r="J48" s="602">
        <v>571</v>
      </c>
      <c r="K48" s="602">
        <v>29</v>
      </c>
      <c r="L48" s="704">
        <v>513</v>
      </c>
      <c r="M48" s="709">
        <v>29</v>
      </c>
      <c r="N48" s="415">
        <v>374</v>
      </c>
    </row>
    <row r="49" spans="1:14" ht="12" customHeight="1">
      <c r="A49" s="78" t="s">
        <v>707</v>
      </c>
      <c r="B49" s="79">
        <v>1623</v>
      </c>
      <c r="C49" s="602">
        <v>1114</v>
      </c>
      <c r="D49" s="602">
        <v>1073</v>
      </c>
      <c r="E49" s="602">
        <v>953</v>
      </c>
      <c r="F49" s="602">
        <v>63</v>
      </c>
      <c r="G49" s="604">
        <v>12</v>
      </c>
      <c r="H49" s="604">
        <v>45</v>
      </c>
      <c r="I49" s="602">
        <v>41</v>
      </c>
      <c r="J49" s="602">
        <v>160</v>
      </c>
      <c r="K49" s="602">
        <v>112</v>
      </c>
      <c r="L49" s="704">
        <v>31</v>
      </c>
      <c r="M49" s="709">
        <v>17</v>
      </c>
      <c r="N49" s="415">
        <v>349</v>
      </c>
    </row>
    <row r="50" spans="1:14" ht="12" customHeight="1">
      <c r="A50" s="78" t="s">
        <v>708</v>
      </c>
      <c r="B50" s="79">
        <v>1956</v>
      </c>
      <c r="C50" s="602">
        <v>1176</v>
      </c>
      <c r="D50" s="602">
        <v>1123</v>
      </c>
      <c r="E50" s="602">
        <v>881</v>
      </c>
      <c r="F50" s="602">
        <v>144</v>
      </c>
      <c r="G50" s="604">
        <v>4</v>
      </c>
      <c r="H50" s="604">
        <v>94</v>
      </c>
      <c r="I50" s="602">
        <v>53</v>
      </c>
      <c r="J50" s="602">
        <v>367</v>
      </c>
      <c r="K50" s="602">
        <v>336</v>
      </c>
      <c r="L50" s="704">
        <v>9</v>
      </c>
      <c r="M50" s="709">
        <v>22</v>
      </c>
      <c r="N50" s="415">
        <v>413</v>
      </c>
    </row>
    <row r="51" spans="1:14" ht="12" customHeight="1">
      <c r="A51" s="78" t="s">
        <v>709</v>
      </c>
      <c r="B51" s="79">
        <v>2615</v>
      </c>
      <c r="C51" s="602">
        <v>1450</v>
      </c>
      <c r="D51" s="602">
        <v>1392</v>
      </c>
      <c r="E51" s="602">
        <v>1032</v>
      </c>
      <c r="F51" s="602">
        <v>281</v>
      </c>
      <c r="G51" s="604">
        <v>2</v>
      </c>
      <c r="H51" s="604">
        <v>77</v>
      </c>
      <c r="I51" s="602">
        <v>58</v>
      </c>
      <c r="J51" s="602">
        <v>548</v>
      </c>
      <c r="K51" s="602">
        <v>515</v>
      </c>
      <c r="L51" s="704">
        <v>7</v>
      </c>
      <c r="M51" s="709">
        <v>26</v>
      </c>
      <c r="N51" s="415">
        <v>617</v>
      </c>
    </row>
    <row r="52" spans="1:14" ht="12" customHeight="1">
      <c r="A52" s="78" t="s">
        <v>710</v>
      </c>
      <c r="B52" s="79">
        <v>3327</v>
      </c>
      <c r="C52" s="602">
        <v>1904</v>
      </c>
      <c r="D52" s="602">
        <v>1852</v>
      </c>
      <c r="E52" s="602">
        <v>1312</v>
      </c>
      <c r="F52" s="602">
        <v>499</v>
      </c>
      <c r="G52" s="604" t="s">
        <v>883</v>
      </c>
      <c r="H52" s="604">
        <v>41</v>
      </c>
      <c r="I52" s="602">
        <v>52</v>
      </c>
      <c r="J52" s="602">
        <v>712</v>
      </c>
      <c r="K52" s="602">
        <v>673</v>
      </c>
      <c r="L52" s="704">
        <v>2</v>
      </c>
      <c r="M52" s="709">
        <v>37</v>
      </c>
      <c r="N52" s="415">
        <v>711</v>
      </c>
    </row>
    <row r="53" spans="1:14" ht="12" customHeight="1">
      <c r="A53" s="78" t="s">
        <v>711</v>
      </c>
      <c r="B53" s="79">
        <v>4495</v>
      </c>
      <c r="C53" s="602">
        <v>2645</v>
      </c>
      <c r="D53" s="602">
        <v>2566</v>
      </c>
      <c r="E53" s="602">
        <v>1679</v>
      </c>
      <c r="F53" s="602">
        <v>849</v>
      </c>
      <c r="G53" s="604">
        <v>3</v>
      </c>
      <c r="H53" s="604">
        <v>35</v>
      </c>
      <c r="I53" s="602">
        <v>79</v>
      </c>
      <c r="J53" s="602">
        <v>927</v>
      </c>
      <c r="K53" s="602">
        <v>874</v>
      </c>
      <c r="L53" s="704">
        <v>9</v>
      </c>
      <c r="M53" s="709">
        <v>44</v>
      </c>
      <c r="N53" s="415">
        <v>923</v>
      </c>
    </row>
    <row r="54" spans="1:14" ht="12" customHeight="1">
      <c r="A54" s="78" t="s">
        <v>712</v>
      </c>
      <c r="B54" s="79">
        <v>4123</v>
      </c>
      <c r="C54" s="602">
        <v>2478</v>
      </c>
      <c r="D54" s="602">
        <v>2407</v>
      </c>
      <c r="E54" s="602">
        <v>1527</v>
      </c>
      <c r="F54" s="602">
        <v>840</v>
      </c>
      <c r="G54" s="604">
        <v>2</v>
      </c>
      <c r="H54" s="604">
        <v>38</v>
      </c>
      <c r="I54" s="602">
        <v>71</v>
      </c>
      <c r="J54" s="602">
        <v>954</v>
      </c>
      <c r="K54" s="602">
        <v>901</v>
      </c>
      <c r="L54" s="704" t="s">
        <v>883</v>
      </c>
      <c r="M54" s="709">
        <v>53</v>
      </c>
      <c r="N54" s="415">
        <v>691</v>
      </c>
    </row>
    <row r="55" spans="1:14" ht="12" customHeight="1">
      <c r="A55" s="78" t="s">
        <v>713</v>
      </c>
      <c r="B55" s="79">
        <v>3632</v>
      </c>
      <c r="C55" s="602">
        <v>2106</v>
      </c>
      <c r="D55" s="602">
        <v>2052</v>
      </c>
      <c r="E55" s="602">
        <v>1324</v>
      </c>
      <c r="F55" s="602">
        <v>691</v>
      </c>
      <c r="G55" s="604">
        <v>1</v>
      </c>
      <c r="H55" s="604">
        <v>36</v>
      </c>
      <c r="I55" s="602">
        <v>54</v>
      </c>
      <c r="J55" s="602">
        <v>1022</v>
      </c>
      <c r="K55" s="602">
        <v>966</v>
      </c>
      <c r="L55" s="704">
        <v>4</v>
      </c>
      <c r="M55" s="709">
        <v>52</v>
      </c>
      <c r="N55" s="415">
        <v>504</v>
      </c>
    </row>
    <row r="56" spans="1:14" ht="12" customHeight="1">
      <c r="A56" s="78" t="s">
        <v>714</v>
      </c>
      <c r="B56" s="79">
        <v>3144</v>
      </c>
      <c r="C56" s="602">
        <v>1607</v>
      </c>
      <c r="D56" s="602">
        <v>1559</v>
      </c>
      <c r="E56" s="602">
        <v>908</v>
      </c>
      <c r="F56" s="602">
        <v>622</v>
      </c>
      <c r="G56" s="604" t="s">
        <v>679</v>
      </c>
      <c r="H56" s="604">
        <v>29</v>
      </c>
      <c r="I56" s="602">
        <v>48</v>
      </c>
      <c r="J56" s="602">
        <v>1216</v>
      </c>
      <c r="K56" s="602">
        <v>1059</v>
      </c>
      <c r="L56" s="704">
        <v>3</v>
      </c>
      <c r="M56" s="709">
        <v>154</v>
      </c>
      <c r="N56" s="415">
        <v>321</v>
      </c>
    </row>
    <row r="57" spans="1:14" ht="12" customHeight="1">
      <c r="A57" s="78" t="s">
        <v>715</v>
      </c>
      <c r="B57" s="79">
        <v>3244</v>
      </c>
      <c r="C57" s="602">
        <v>1113</v>
      </c>
      <c r="D57" s="602">
        <v>1086</v>
      </c>
      <c r="E57" s="602">
        <v>509</v>
      </c>
      <c r="F57" s="602">
        <v>541</v>
      </c>
      <c r="G57" s="604" t="s">
        <v>679</v>
      </c>
      <c r="H57" s="604">
        <v>36</v>
      </c>
      <c r="I57" s="602">
        <v>27</v>
      </c>
      <c r="J57" s="602">
        <v>1847</v>
      </c>
      <c r="K57" s="602">
        <v>1319</v>
      </c>
      <c r="L57" s="704">
        <v>2</v>
      </c>
      <c r="M57" s="709">
        <v>526</v>
      </c>
      <c r="N57" s="415">
        <v>284</v>
      </c>
    </row>
    <row r="58" spans="1:14" ht="12" customHeight="1">
      <c r="A58" s="78" t="s">
        <v>716</v>
      </c>
      <c r="B58" s="79">
        <v>3960</v>
      </c>
      <c r="C58" s="602">
        <v>844</v>
      </c>
      <c r="D58" s="602">
        <v>833</v>
      </c>
      <c r="E58" s="602">
        <v>345</v>
      </c>
      <c r="F58" s="602">
        <v>441</v>
      </c>
      <c r="G58" s="604" t="s">
        <v>679</v>
      </c>
      <c r="H58" s="604">
        <v>47</v>
      </c>
      <c r="I58" s="602">
        <v>11</v>
      </c>
      <c r="J58" s="602">
        <v>2696</v>
      </c>
      <c r="K58" s="602">
        <v>1615</v>
      </c>
      <c r="L58" s="704" t="s">
        <v>883</v>
      </c>
      <c r="M58" s="709">
        <v>1081</v>
      </c>
      <c r="N58" s="415">
        <v>420</v>
      </c>
    </row>
    <row r="59" spans="1:14" ht="12" customHeight="1">
      <c r="A59" s="78" t="s">
        <v>717</v>
      </c>
      <c r="B59" s="79">
        <v>3167</v>
      </c>
      <c r="C59" s="602">
        <v>412</v>
      </c>
      <c r="D59" s="602">
        <v>407</v>
      </c>
      <c r="E59" s="602">
        <v>142</v>
      </c>
      <c r="F59" s="602">
        <v>240</v>
      </c>
      <c r="G59" s="604" t="s">
        <v>679</v>
      </c>
      <c r="H59" s="604">
        <v>25</v>
      </c>
      <c r="I59" s="602">
        <v>5</v>
      </c>
      <c r="J59" s="602">
        <v>2322</v>
      </c>
      <c r="K59" s="602">
        <v>1214</v>
      </c>
      <c r="L59" s="704" t="s">
        <v>884</v>
      </c>
      <c r="M59" s="709">
        <v>1108</v>
      </c>
      <c r="N59" s="415">
        <v>433</v>
      </c>
    </row>
    <row r="60" spans="1:14" ht="12" customHeight="1">
      <c r="A60" s="78" t="s">
        <v>718</v>
      </c>
      <c r="B60" s="79">
        <v>2538</v>
      </c>
      <c r="C60" s="602">
        <v>169</v>
      </c>
      <c r="D60" s="602">
        <v>167</v>
      </c>
      <c r="E60" s="602">
        <v>49</v>
      </c>
      <c r="F60" s="602">
        <v>103</v>
      </c>
      <c r="G60" s="604" t="s">
        <v>679</v>
      </c>
      <c r="H60" s="604">
        <v>15</v>
      </c>
      <c r="I60" s="602">
        <v>2</v>
      </c>
      <c r="J60" s="602">
        <v>1920</v>
      </c>
      <c r="K60" s="602">
        <v>814</v>
      </c>
      <c r="L60" s="704">
        <v>1</v>
      </c>
      <c r="M60" s="709">
        <v>1105</v>
      </c>
      <c r="N60" s="415">
        <v>449</v>
      </c>
    </row>
    <row r="61" spans="1:14" ht="12" customHeight="1">
      <c r="A61" s="78" t="s">
        <v>700</v>
      </c>
      <c r="B61" s="79">
        <v>3406</v>
      </c>
      <c r="C61" s="602">
        <v>87</v>
      </c>
      <c r="D61" s="602">
        <v>85</v>
      </c>
      <c r="E61" s="602">
        <v>23</v>
      </c>
      <c r="F61" s="602">
        <v>52</v>
      </c>
      <c r="G61" s="604" t="s">
        <v>679</v>
      </c>
      <c r="H61" s="604">
        <v>10</v>
      </c>
      <c r="I61" s="602">
        <v>2</v>
      </c>
      <c r="J61" s="602">
        <v>2785</v>
      </c>
      <c r="K61" s="602">
        <v>710</v>
      </c>
      <c r="L61" s="704" t="s">
        <v>679</v>
      </c>
      <c r="M61" s="709">
        <v>2075</v>
      </c>
      <c r="N61" s="415">
        <v>534</v>
      </c>
    </row>
    <row r="62" spans="1:14" ht="12" customHeight="1">
      <c r="A62" s="78" t="s">
        <v>701</v>
      </c>
      <c r="B62" s="77"/>
      <c r="C62" s="603"/>
      <c r="D62" s="603"/>
      <c r="E62" s="603"/>
      <c r="F62" s="603"/>
      <c r="G62" s="603"/>
      <c r="H62" s="603"/>
      <c r="I62" s="603"/>
      <c r="J62" s="603"/>
      <c r="K62" s="603"/>
      <c r="L62" s="705"/>
      <c r="M62" s="709"/>
      <c r="N62" s="415"/>
    </row>
    <row r="63" spans="1:14" ht="12" customHeight="1">
      <c r="A63" s="78" t="s">
        <v>702</v>
      </c>
      <c r="B63" s="77">
        <f aca="true" t="shared" si="7" ref="B63:N63">SUM(B47:B56)</f>
        <v>28904</v>
      </c>
      <c r="C63" s="603">
        <f t="shared" si="7"/>
        <v>15634</v>
      </c>
      <c r="D63" s="603">
        <f t="shared" si="7"/>
        <v>15133</v>
      </c>
      <c r="E63" s="603">
        <f t="shared" si="7"/>
        <v>10235</v>
      </c>
      <c r="F63" s="603">
        <f t="shared" si="7"/>
        <v>4021</v>
      </c>
      <c r="G63" s="603">
        <f t="shared" si="7"/>
        <v>463</v>
      </c>
      <c r="H63" s="603">
        <f t="shared" si="7"/>
        <v>414</v>
      </c>
      <c r="I63" s="603">
        <f t="shared" si="7"/>
        <v>501</v>
      </c>
      <c r="J63" s="603">
        <f t="shared" si="7"/>
        <v>7953</v>
      </c>
      <c r="K63" s="603">
        <f t="shared" si="7"/>
        <v>5478</v>
      </c>
      <c r="L63" s="705">
        <f t="shared" si="7"/>
        <v>2012</v>
      </c>
      <c r="M63" s="709">
        <f t="shared" si="7"/>
        <v>463</v>
      </c>
      <c r="N63" s="423">
        <f t="shared" si="7"/>
        <v>5317</v>
      </c>
    </row>
    <row r="64" spans="1:14" ht="12" customHeight="1">
      <c r="A64" s="84" t="s">
        <v>703</v>
      </c>
      <c r="B64" s="85">
        <f aca="true" t="shared" si="8" ref="B64:L64">SUM(B57:B61)</f>
        <v>16315</v>
      </c>
      <c r="C64" s="608">
        <f t="shared" si="8"/>
        <v>2625</v>
      </c>
      <c r="D64" s="608">
        <f t="shared" si="8"/>
        <v>2578</v>
      </c>
      <c r="E64" s="608">
        <f t="shared" si="8"/>
        <v>1068</v>
      </c>
      <c r="F64" s="608">
        <f t="shared" si="8"/>
        <v>1377</v>
      </c>
      <c r="G64" s="609" t="s">
        <v>679</v>
      </c>
      <c r="H64" s="608">
        <f t="shared" si="8"/>
        <v>133</v>
      </c>
      <c r="I64" s="608">
        <f t="shared" si="8"/>
        <v>47</v>
      </c>
      <c r="J64" s="608">
        <f t="shared" si="8"/>
        <v>11570</v>
      </c>
      <c r="K64" s="608">
        <f t="shared" si="8"/>
        <v>5672</v>
      </c>
      <c r="L64" s="708">
        <f t="shared" si="8"/>
        <v>3</v>
      </c>
      <c r="M64" s="703">
        <f>SUM(M57:M61)</f>
        <v>5895</v>
      </c>
      <c r="N64" s="610">
        <f>SUM(N57:N61)</f>
        <v>2120</v>
      </c>
    </row>
  </sheetData>
  <sheetProtection/>
  <mergeCells count="10">
    <mergeCell ref="J5:J7"/>
    <mergeCell ref="C5:C7"/>
    <mergeCell ref="D6:D7"/>
    <mergeCell ref="M6:M7"/>
    <mergeCell ref="N5:N7"/>
    <mergeCell ref="A5:A7"/>
    <mergeCell ref="B5:B7"/>
    <mergeCell ref="K6:K7"/>
    <mergeCell ref="L6:L7"/>
    <mergeCell ref="I6:I7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9" customWidth="1"/>
    <col min="2" max="8" width="10.625" style="9" customWidth="1"/>
    <col min="9" max="14" width="10.625" style="0" customWidth="1"/>
    <col min="15" max="16" width="11.625" style="0" customWidth="1"/>
    <col min="17" max="16384" width="9.00390625" style="9" customWidth="1"/>
  </cols>
  <sheetData>
    <row r="1" ht="13.5">
      <c r="A1" s="1077" t="s">
        <v>1188</v>
      </c>
    </row>
    <row r="3" ht="13.5">
      <c r="A3" s="669" t="s">
        <v>1070</v>
      </c>
    </row>
    <row r="4" ht="6" customHeight="1">
      <c r="A4" s="88"/>
    </row>
    <row r="5" spans="1:16" ht="19.5" customHeight="1">
      <c r="A5" s="1136" t="s">
        <v>673</v>
      </c>
      <c r="B5" s="1133" t="s">
        <v>748</v>
      </c>
      <c r="C5" s="1134"/>
      <c r="D5" s="1134"/>
      <c r="E5" s="1134"/>
      <c r="F5" s="1134"/>
      <c r="G5" s="1134"/>
      <c r="H5" s="1134"/>
      <c r="I5" s="1134"/>
      <c r="J5" s="1134"/>
      <c r="K5" s="1134"/>
      <c r="L5" s="1135"/>
      <c r="M5" s="1137" t="s">
        <v>749</v>
      </c>
      <c r="N5" s="1139" t="s">
        <v>750</v>
      </c>
      <c r="O5" s="1139" t="s">
        <v>751</v>
      </c>
      <c r="P5" s="1131" t="s">
        <v>752</v>
      </c>
    </row>
    <row r="6" spans="1:16" ht="48.75" customHeight="1">
      <c r="A6" s="1135"/>
      <c r="B6" s="89" t="s">
        <v>646</v>
      </c>
      <c r="C6" s="715" t="s">
        <v>1008</v>
      </c>
      <c r="D6" s="89" t="s">
        <v>753</v>
      </c>
      <c r="E6" s="89" t="s">
        <v>754</v>
      </c>
      <c r="F6" s="89" t="s">
        <v>755</v>
      </c>
      <c r="G6" s="89" t="s">
        <v>756</v>
      </c>
      <c r="H6" s="90" t="s">
        <v>757</v>
      </c>
      <c r="I6" s="91" t="s">
        <v>758</v>
      </c>
      <c r="J6" s="91" t="s">
        <v>759</v>
      </c>
      <c r="K6" s="89" t="s">
        <v>761</v>
      </c>
      <c r="L6" s="92" t="s">
        <v>760</v>
      </c>
      <c r="M6" s="1138"/>
      <c r="N6" s="1140"/>
      <c r="O6" s="1140"/>
      <c r="P6" s="1132"/>
    </row>
    <row r="7" spans="1:16" ht="32.25" customHeight="1">
      <c r="A7" s="714" t="s">
        <v>646</v>
      </c>
      <c r="B7" s="93">
        <v>42475</v>
      </c>
      <c r="C7" s="94">
        <v>14703</v>
      </c>
      <c r="D7" s="94">
        <v>13692</v>
      </c>
      <c r="E7" s="94">
        <v>7461</v>
      </c>
      <c r="F7" s="94">
        <v>5188</v>
      </c>
      <c r="G7" s="95">
        <v>1208</v>
      </c>
      <c r="H7" s="95">
        <v>186</v>
      </c>
      <c r="I7" s="96">
        <v>28</v>
      </c>
      <c r="J7" s="96">
        <v>7</v>
      </c>
      <c r="K7" s="96">
        <v>2</v>
      </c>
      <c r="L7" s="96" t="s">
        <v>679</v>
      </c>
      <c r="M7" s="97">
        <v>92648</v>
      </c>
      <c r="N7" s="98">
        <v>2.18124</v>
      </c>
      <c r="O7" s="99">
        <v>301</v>
      </c>
      <c r="P7" s="99">
        <v>286</v>
      </c>
    </row>
    <row r="8" spans="1:3" ht="13.5">
      <c r="A8" s="88"/>
      <c r="C8" s="554"/>
    </row>
    <row r="9" ht="13.5">
      <c r="A9" s="88"/>
    </row>
  </sheetData>
  <sheetProtection/>
  <mergeCells count="6">
    <mergeCell ref="P5:P6"/>
    <mergeCell ref="B5:L5"/>
    <mergeCell ref="A5:A6"/>
    <mergeCell ref="M5:M6"/>
    <mergeCell ref="N5:N6"/>
    <mergeCell ref="O5:O6"/>
  </mergeCells>
  <hyperlinks>
    <hyperlink ref="A1" location="'目次 '!A1" display="目次へ移動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  <colBreaks count="1" manualBreakCount="1">
    <brk id="8" min="2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ashiya</cp:lastModifiedBy>
  <cp:lastPrinted>2023-08-18T06:59:40Z</cp:lastPrinted>
  <dcterms:created xsi:type="dcterms:W3CDTF">2012-10-24T06:02:32Z</dcterms:created>
  <dcterms:modified xsi:type="dcterms:W3CDTF">2023-09-20T02:59:40Z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