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C6C0C73-8BEB-4EB3-BDE9-11C39B956950}" xr6:coauthVersionLast="47" xr6:coauthVersionMax="47" xr10:uidLastSave="{00000000-0000-0000-0000-000000000000}"/>
  <bookViews>
    <workbookView xWindow="-110" yWindow="-110" windowWidth="19420" windowHeight="10300" tabRatio="604" xr2:uid="{00000000-000D-0000-FFFF-FFFF00000000}"/>
  </bookViews>
  <sheets>
    <sheet name="１４－１財政" sheetId="2" r:id="rId1"/>
  </sheets>
  <definedNames>
    <definedName name="_xlnm.Print_Area" localSheetId="0">'１４－１財政'!$G$1:$O$56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E51" i="2" l="1"/>
  <c r="B10" i="2"/>
  <c r="B9" i="2" l="1"/>
  <c r="B8" i="2"/>
  <c r="B7" i="2"/>
  <c r="B6" i="2"/>
  <c r="B11" i="2"/>
  <c r="B4" i="2"/>
  <c r="B5" i="2"/>
  <c r="B41" i="2"/>
  <c r="B34" i="2"/>
  <c r="B35" i="2"/>
  <c r="B36" i="2"/>
  <c r="B37" i="2"/>
  <c r="B38" i="2"/>
  <c r="B39" i="2"/>
  <c r="B40" i="2"/>
  <c r="B12" i="2" l="1"/>
  <c r="B42" i="2"/>
  <c r="B32" i="2" l="1"/>
  <c r="E35" i="2"/>
  <c r="E1" i="2"/>
  <c r="B2" i="2"/>
  <c r="C9" i="2" l="1"/>
  <c r="C10" i="2"/>
  <c r="C11" i="2"/>
  <c r="C4" i="2"/>
  <c r="C8" i="2"/>
  <c r="C7" i="2"/>
  <c r="C6" i="2"/>
  <c r="C5" i="2"/>
  <c r="F8" i="2"/>
  <c r="F16" i="2"/>
  <c r="F18" i="2"/>
  <c r="F2" i="2"/>
  <c r="F20" i="2"/>
  <c r="F7" i="2"/>
  <c r="F9" i="2"/>
  <c r="F21" i="2"/>
  <c r="F24" i="2"/>
  <c r="F6" i="2"/>
  <c r="F11" i="2"/>
  <c r="F10" i="2"/>
  <c r="F22" i="2"/>
  <c r="F4" i="2"/>
  <c r="F3" i="2"/>
  <c r="F12" i="2"/>
  <c r="F5" i="2"/>
  <c r="F13" i="2"/>
  <c r="F25" i="2"/>
  <c r="F23" i="2"/>
  <c r="F14" i="2"/>
  <c r="F19" i="2"/>
  <c r="F17" i="2"/>
  <c r="F15" i="2"/>
  <c r="F44" i="2"/>
  <c r="F39" i="2"/>
  <c r="F45" i="2"/>
  <c r="F43" i="2"/>
  <c r="F41" i="2"/>
  <c r="F47" i="2"/>
  <c r="F50" i="2"/>
  <c r="F36" i="2"/>
  <c r="F37" i="2"/>
  <c r="F38" i="2"/>
  <c r="F42" i="2"/>
  <c r="F46" i="2"/>
  <c r="F49" i="2"/>
  <c r="F48" i="2"/>
  <c r="F40" i="2"/>
  <c r="C35" i="2"/>
  <c r="C40" i="2"/>
  <c r="C39" i="2"/>
  <c r="C38" i="2"/>
  <c r="C36" i="2"/>
  <c r="C37" i="2"/>
  <c r="C34" i="2"/>
  <c r="C41" i="2"/>
  <c r="C12" i="2" l="1"/>
  <c r="F26" i="2"/>
  <c r="C42" i="2"/>
  <c r="F1" i="2"/>
  <c r="F35" i="2"/>
  <c r="F51" i="2"/>
</calcChain>
</file>

<file path=xl/sharedStrings.xml><?xml version="1.0" encoding="utf-8"?>
<sst xmlns="http://schemas.openxmlformats.org/spreadsheetml/2006/main" count="62" uniqueCount="50">
  <si>
    <t>歳入総額</t>
  </si>
  <si>
    <t>市税</t>
  </si>
  <si>
    <t>国庫支出金</t>
  </si>
  <si>
    <t>その他</t>
  </si>
  <si>
    <t>地方交付税</t>
  </si>
  <si>
    <t>ゴルフ場利用税交付金</t>
  </si>
  <si>
    <t>県支出金</t>
  </si>
  <si>
    <t>特別地方消費税交付金</t>
  </si>
  <si>
    <t>繰入金</t>
  </si>
  <si>
    <t>交通安全対策特別交付金</t>
  </si>
  <si>
    <t>繰越金</t>
  </si>
  <si>
    <t>地方譲与税</t>
  </si>
  <si>
    <t>諸収入</t>
  </si>
  <si>
    <t>利子割交付金</t>
  </si>
  <si>
    <t>市債</t>
  </si>
  <si>
    <t>自動車取得税交付金</t>
  </si>
  <si>
    <t>分担金及び負担金</t>
  </si>
  <si>
    <t>使用料及び手数料</t>
  </si>
  <si>
    <t>財産収入</t>
  </si>
  <si>
    <t>寄附金</t>
  </si>
  <si>
    <t xml:space="preserve"> 歳出総額</t>
  </si>
  <si>
    <t>民生費</t>
  </si>
  <si>
    <t>消防費</t>
  </si>
  <si>
    <t>商工費</t>
  </si>
  <si>
    <t>議会費</t>
  </si>
  <si>
    <t>労働費</t>
  </si>
  <si>
    <t>公債費</t>
  </si>
  <si>
    <t>地方消費税交付金</t>
  </si>
  <si>
    <t>歳出総額</t>
  </si>
  <si>
    <t>総務費</t>
  </si>
  <si>
    <t>衛生費</t>
  </si>
  <si>
    <t>農林水産業費</t>
  </si>
  <si>
    <t>土木費</t>
  </si>
  <si>
    <t>教育費</t>
  </si>
  <si>
    <t>災害復旧費</t>
  </si>
  <si>
    <t>諸支出金</t>
  </si>
  <si>
    <t>繰上充用金</t>
  </si>
  <si>
    <t>予備費</t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</si>
  <si>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</si>
  <si>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配当割交付金</t>
  </si>
  <si>
    <t>株式等譲渡所得割交付金</t>
  </si>
  <si>
    <t>総務費</t>
    <phoneticPr fontId="2"/>
  </si>
  <si>
    <t>民生費</t>
    <phoneticPr fontId="2"/>
  </si>
  <si>
    <t>衛生費</t>
    <phoneticPr fontId="2"/>
  </si>
  <si>
    <t>土木費</t>
    <phoneticPr fontId="2"/>
  </si>
  <si>
    <t>教育費</t>
    <phoneticPr fontId="2"/>
  </si>
  <si>
    <t>その他</t>
    <rPh sb="2" eb="3">
      <t>タ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</si>
  <si>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</si>
  <si>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</si>
  <si>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 xml:space="preserve">      令和６年度一般会計決算状況</t>
    <rPh sb="6" eb="8">
      <t>レイワ</t>
    </rPh>
    <rPh sb="9" eb="11">
      <t>ネンド</t>
    </rPh>
    <rPh sb="17" eb="1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</si>
</sst>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justify" wrapText="1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176" fontId="3" fillId="0" borderId="0" xfId="1" applyNumberFormat="1" applyFont="1" applyAlignment="1">
      <alignment horizontal="justify" wrapText="1"/>
    </xf>
    <xf numFmtId="176" fontId="3" fillId="0" borderId="0" xfId="0" applyNumberFormat="1" applyFont="1" applyAlignment="1">
      <alignment horizontal="justify" wrapText="1"/>
    </xf>
    <xf numFmtId="176" fontId="3" fillId="0" borderId="0" xfId="0" applyNumberFormat="1" applyFont="1" applyBorder="1" applyAlignment="1">
      <alignment horizontal="justify" wrapText="1"/>
    </xf>
    <xf numFmtId="176" fontId="0" fillId="0" borderId="0" xfId="0" applyNumberFormat="1"/>
    <xf numFmtId="0" fontId="0" fillId="0" borderId="1" xfId="0" applyBorder="1"/>
    <xf numFmtId="0" fontId="0" fillId="0" borderId="0" xfId="0" applyFill="1" applyBorder="1"/>
    <xf numFmtId="176" fontId="3" fillId="0" borderId="1" xfId="1" applyNumberFormat="1" applyFont="1" applyBorder="1" applyAlignment="1">
      <alignment horizontal="justify" wrapText="1"/>
    </xf>
    <xf numFmtId="0" fontId="0" fillId="0" borderId="2" xfId="0" applyBorder="1"/>
    <xf numFmtId="3" fontId="3" fillId="0" borderId="2" xfId="0" applyNumberFormat="1" applyFont="1" applyBorder="1" applyAlignment="1">
      <alignment horizontal="right" vertical="top" wrapText="1"/>
    </xf>
    <xf numFmtId="176" fontId="3" fillId="0" borderId="2" xfId="1" applyNumberFormat="1" applyFont="1" applyBorder="1" applyAlignment="1">
      <alignment horizontal="justify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3" fillId="3" borderId="0" xfId="0" applyNumberFormat="1" applyFont="1" applyFill="1" applyBorder="1" applyAlignment="1">
      <alignment horizontal="righ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Alignment="1">
      <alignment horizontal="right" vertical="top" wrapText="1"/>
    </xf>
    <xf numFmtId="3" fontId="3" fillId="3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Fill="1"/>
    <xf numFmtId="3" fontId="3" fillId="0" borderId="0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0" fontId="4" fillId="0" borderId="0" xfId="0" applyFont="1"/>
    <xf numFmtId="3" fontId="3" fillId="0" borderId="0" xfId="0" applyNumberFormat="1" applyFont="1" applyFill="1"/>
    <xf numFmtId="3" fontId="3" fillId="0" borderId="0" xfId="0" applyNumberFormat="1" applyFont="1"/>
    <xf numFmtId="3" fontId="3" fillId="2" borderId="0" xfId="0" applyNumberFormat="1" applyFont="1" applyFill="1"/>
    <xf numFmtId="3" fontId="3" fillId="0" borderId="0" xfId="0" applyNumberFormat="1" applyFont="1" applyBorder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歳入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４８，２０１，２５０千円</a:t>
            </a:r>
          </a:p>
        </c:rich>
      </c:tx>
      <c:layout>
        <c:manualLayout>
          <c:xMode val="edge"/>
          <c:yMode val="edge"/>
          <c:x val="0.3735695214423721"/>
          <c:y val="0.372698141647956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1111197413517"/>
          <c:y val="8.2817780307582037E-2"/>
          <c:w val="0.7578459225260159"/>
          <c:h val="0.82920323619341396"/>
        </c:manualLayout>
      </c:layout>
      <c:doughnut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dkUp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8080FF" mc:Ignorable="a14" a14:legacySpreadsheetColorIndex="24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F3B-4CA0-A89A-7CB03FA1F2DD}"/>
              </c:ext>
            </c:extLst>
          </c:dPt>
          <c:dPt>
            <c:idx val="1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F3B-4CA0-A89A-7CB03FA1F2DD}"/>
              </c:ext>
            </c:extLst>
          </c:dPt>
          <c:dPt>
            <c:idx val="2"/>
            <c:bubble3D val="0"/>
            <c:spPr>
              <a:pattFill prst="dk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FFC0" mc:Ignorable="a14" a14:legacySpreadsheetColorIndex="26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F3B-4CA0-A89A-7CB03FA1F2DD}"/>
              </c:ext>
            </c:extLst>
          </c:dPt>
          <c:dPt>
            <c:idx val="3"/>
            <c:bubble3D val="0"/>
            <c:spPr>
              <a:pattFill prst="ltVert">
                <a:fgClr>
                  <a:srgbClr val="339933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F3B-4CA0-A89A-7CB03FA1F2DD}"/>
              </c:ext>
            </c:extLst>
          </c:dPt>
          <c:dPt>
            <c:idx val="4"/>
            <c:bubble3D val="0"/>
            <c:spPr>
              <a:pattFill prst="pct5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600080" mc:Ignorable="a14" a14:legacySpreadsheetColorIndex="2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F3B-4CA0-A89A-7CB03FA1F2D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F3B-4CA0-A89A-7CB03FA1F2DD}"/>
              </c:ext>
            </c:extLst>
          </c:dPt>
          <c:dPt>
            <c:idx val="6"/>
            <c:bubble3D val="0"/>
            <c:spPr>
              <a:pattFill prst="dk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80C0" mc:Ignorable="a14" a14:legacySpreadsheetColorIndex="3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F3B-4CA0-A89A-7CB03FA1F2DD}"/>
              </c:ext>
            </c:extLst>
          </c:dPt>
          <c:dPt>
            <c:idx val="7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F3B-4CA0-A89A-7CB03FA1F2DD}"/>
              </c:ext>
            </c:extLst>
          </c:dPt>
          <c:dPt>
            <c:idx val="8"/>
            <c:bubble3D val="0"/>
            <c:spPr>
              <a:pattFill prst="pct7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FF00" mc:Ignorable="a14" a14:legacySpreadsheetColorIndex="13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F3B-4CA0-A89A-7CB03FA1F2DD}"/>
              </c:ext>
            </c:extLst>
          </c:dPt>
          <c:dLbls>
            <c:dLbl>
              <c:idx val="0"/>
              <c:layout>
                <c:manualLayout>
                  <c:x val="0.135678391959799"/>
                  <c:y val="5.4945054945054949E-3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B-4CA0-A89A-7CB03FA1F2DD}"/>
                </c:ext>
              </c:extLst>
            </c:dLbl>
            <c:dLbl>
              <c:idx val="1"/>
              <c:layout>
                <c:manualLayout>
                  <c:x val="-0.12837616629610571"/>
                  <c:y val="0.1382462131992537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B-4CA0-A89A-7CB03FA1F2DD}"/>
                </c:ext>
              </c:extLst>
            </c:dLbl>
            <c:dLbl>
              <c:idx val="2"/>
              <c:layout>
                <c:manualLayout>
                  <c:x val="-0.14692252629260502"/>
                  <c:y val="7.0984990512549459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B-4CA0-A89A-7CB03FA1F2DD}"/>
                </c:ext>
              </c:extLst>
            </c:dLbl>
            <c:dLbl>
              <c:idx val="3"/>
              <c:layout>
                <c:manualLayout>
                  <c:x val="-0.17294972743791642"/>
                  <c:y val="3.5455795298314982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B-4CA0-A89A-7CB03FA1F2DD}"/>
                </c:ext>
              </c:extLst>
            </c:dLbl>
            <c:dLbl>
              <c:idx val="4"/>
              <c:layout>
                <c:manualLayout>
                  <c:x val="-0.164548207697814"/>
                  <c:y val="-5.2809307927418692E-3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3B-4CA0-A89A-7CB03FA1F2DD}"/>
                </c:ext>
              </c:extLst>
            </c:dLbl>
            <c:dLbl>
              <c:idx val="5"/>
              <c:layout>
                <c:manualLayout>
                  <c:x val="-0.16859302901822587"/>
                  <c:y val="-4.6234447966731429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50801479654747"/>
                      <c:h val="9.63855421686747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F3B-4CA0-A89A-7CB03FA1F2DD}"/>
                </c:ext>
              </c:extLst>
            </c:dLbl>
            <c:dLbl>
              <c:idx val="6"/>
              <c:layout>
                <c:manualLayout>
                  <c:x val="-0.15936104840041848"/>
                  <c:y val="-8.460328822533547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3B-4CA0-A89A-7CB03FA1F2DD}"/>
                </c:ext>
              </c:extLst>
            </c:dLbl>
            <c:dLbl>
              <c:idx val="7"/>
              <c:layout>
                <c:manualLayout>
                  <c:x val="-9.2577065351418006E-2"/>
                  <c:y val="-0.1353786800746292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3B-4CA0-A89A-7CB03FA1F2DD}"/>
                </c:ext>
              </c:extLst>
            </c:dLbl>
            <c:dLbl>
              <c:idx val="8"/>
              <c:layout>
                <c:manualLayout>
                  <c:x val="-6.2188024893928995E-2"/>
                  <c:y val="-0.1518957720646365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3B-4CA0-A89A-7CB03FA1F2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'１４－１財政'!$A$4:$A$11</c:f>
              <c:strCache>
                <c:ptCount val="8"/>
                <c:pt idx="0">
                  <c:v>市税</c:v>
                </c:pt>
                <c:pt idx="1">
                  <c:v>国庫支出金</c:v>
                </c:pt>
                <c:pt idx="2">
                  <c:v>市債</c:v>
                </c:pt>
                <c:pt idx="3">
                  <c:v>県支出金</c:v>
                </c:pt>
                <c:pt idx="4">
                  <c:v>繰越金</c:v>
                </c:pt>
                <c:pt idx="5">
                  <c:v>諸収入</c:v>
                </c:pt>
                <c:pt idx="6">
                  <c:v>地方交付税</c:v>
                </c:pt>
                <c:pt idx="7">
                  <c:v>その他</c:v>
                </c:pt>
              </c:strCache>
            </c:strRef>
          </c:cat>
          <c:val>
            <c:numRef>
              <c:f>'１４－１財政'!$B$4:$B$11</c:f>
              <c:numCache>
                <c:formatCode>#,##0</c:formatCode>
                <c:ptCount val="8"/>
                <c:pt idx="0">
                  <c:v>26012670</c:v>
                </c:pt>
                <c:pt idx="1">
                  <c:v>6641454</c:v>
                </c:pt>
                <c:pt idx="2">
                  <c:v>837900</c:v>
                </c:pt>
                <c:pt idx="3">
                  <c:v>2568284</c:v>
                </c:pt>
                <c:pt idx="4">
                  <c:v>2075286</c:v>
                </c:pt>
                <c:pt idx="5">
                  <c:v>1455493</c:v>
                </c:pt>
                <c:pt idx="6">
                  <c:v>598763</c:v>
                </c:pt>
                <c:pt idx="7">
                  <c:v>8011400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F3B-4CA0-A89A-7CB03FA1F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12" orientation="portrait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歳出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４６，１６９，３５６千円</a:t>
            </a:r>
          </a:p>
        </c:rich>
      </c:tx>
      <c:layout>
        <c:manualLayout>
          <c:xMode val="edge"/>
          <c:yMode val="edge"/>
          <c:x val="0.35879691787108842"/>
          <c:y val="0.4413269828033207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94449488709943"/>
          <c:y val="0.10645130897099402"/>
          <c:w val="0.77563669380646882"/>
          <c:h val="0.80929351286710449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6F3-41F2-8172-396201A65E87}"/>
              </c:ext>
            </c:extLst>
          </c:dPt>
          <c:dPt>
            <c:idx val="1"/>
            <c:bubble3D val="0"/>
            <c:spPr>
              <a:pattFill prst="pct7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802060" mc:Ignorable="a14" a14:legacySpreadsheetColorIndex="25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6F3-41F2-8172-396201A65E87}"/>
              </c:ext>
            </c:extLst>
          </c:dPt>
          <c:dPt>
            <c:idx val="2"/>
            <c:bubble3D val="0"/>
            <c:spPr>
              <a:pattFill prst="ltHorz">
                <a:fgClr>
                  <a:srgbClr val="92D050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6F3-41F2-8172-396201A65E87}"/>
              </c:ext>
            </c:extLst>
          </c:dPt>
          <c:dPt>
            <c:idx val="3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A0E0E0" mc:Ignorable="a14" a14:legacySpreadsheetColorIndex="27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6F3-41F2-8172-396201A65E87}"/>
              </c:ext>
            </c:extLst>
          </c:dPt>
          <c:dPt>
            <c:idx val="4"/>
            <c:bubble3D val="0"/>
            <c:spPr>
              <a:solidFill>
                <a:srgbClr val="6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6F3-41F2-8172-396201A65E87}"/>
              </c:ext>
            </c:extLst>
          </c:dPt>
          <c:dPt>
            <c:idx val="5"/>
            <c:bubble3D val="0"/>
            <c:spPr>
              <a:pattFill prst="dkUp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8080" mc:Ignorable="a14" a14:legacySpreadsheetColorIndex="2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6F3-41F2-8172-396201A65E87}"/>
              </c:ext>
            </c:extLst>
          </c:dPt>
          <c:dPt>
            <c:idx val="6"/>
            <c:bubble3D val="0"/>
            <c:spPr>
              <a:pattFill prst="lt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80C0" mc:Ignorable="a14" a14:legacySpreadsheetColorIndex="3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6F3-41F2-8172-396201A65E87}"/>
              </c:ext>
            </c:extLst>
          </c:dPt>
          <c:dPt>
            <c:idx val="7"/>
            <c:bubble3D val="0"/>
            <c:spPr>
              <a:pattFill prst="pct5">
                <a:fgClr>
                  <a:srgbClr val="0000FF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6F3-41F2-8172-396201A65E87}"/>
              </c:ext>
            </c:extLst>
          </c:dPt>
          <c:dLbls>
            <c:dLbl>
              <c:idx val="0"/>
              <c:layout>
                <c:manualLayout>
                  <c:x val="8.8240775196106153E-2"/>
                  <c:y val="-0.136791688021245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3-41F2-8172-396201A65E87}"/>
                </c:ext>
              </c:extLst>
            </c:dLbl>
            <c:dLbl>
              <c:idx val="1"/>
              <c:layout>
                <c:manualLayout>
                  <c:x val="0.12938114304710002"/>
                  <c:y val="0.103388466974172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3-41F2-8172-396201A65E87}"/>
                </c:ext>
              </c:extLst>
            </c:dLbl>
            <c:dLbl>
              <c:idx val="2"/>
              <c:layout>
                <c:manualLayout>
                  <c:x val="-8.4400319525276726E-2"/>
                  <c:y val="0.1463011798081450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3-41F2-8172-396201A65E87}"/>
                </c:ext>
              </c:extLst>
            </c:dLbl>
            <c:dLbl>
              <c:idx val="3"/>
              <c:layout>
                <c:manualLayout>
                  <c:x val="-0.15444760331234589"/>
                  <c:y val="7.42002515957694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3-41F2-8172-396201A65E87}"/>
                </c:ext>
              </c:extLst>
            </c:dLbl>
            <c:dLbl>
              <c:idx val="4"/>
              <c:layout>
                <c:manualLayout>
                  <c:x val="-0.15812531940123742"/>
                  <c:y val="4.1584742735560421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F3-41F2-8172-396201A65E87}"/>
                </c:ext>
              </c:extLst>
            </c:dLbl>
            <c:dLbl>
              <c:idx val="5"/>
              <c:layout>
                <c:manualLayout>
                  <c:x val="-0.14951024316667411"/>
                  <c:y val="-8.48136586476986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F3-41F2-8172-396201A65E87}"/>
                </c:ext>
              </c:extLst>
            </c:dLbl>
            <c:dLbl>
              <c:idx val="6"/>
              <c:layout>
                <c:manualLayout>
                  <c:x val="-9.1123647351264506E-2"/>
                  <c:y val="-0.151558185404339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F3-41F2-8172-396201A65E87}"/>
                </c:ext>
              </c:extLst>
            </c:dLbl>
            <c:dLbl>
              <c:idx val="7"/>
              <c:layout>
                <c:manualLayout>
                  <c:x val="-2.6254657676298004E-3"/>
                  <c:y val="-0.1533092091299238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F3-41F2-8172-396201A65E8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6.0218978102189784E-2"/>
                  <c:y val="0.3833992094861660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F3-41F2-8172-396201A65E8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'１４－１財政'!$A$34:$A$41</c:f>
              <c:strCache>
                <c:ptCount val="8"/>
                <c:pt idx="0">
                  <c:v>総務費</c:v>
                </c:pt>
                <c:pt idx="1">
                  <c:v>民生費</c:v>
                </c:pt>
                <c:pt idx="2">
                  <c:v>衛生費</c:v>
                </c:pt>
                <c:pt idx="3">
                  <c:v>土木費</c:v>
                </c:pt>
                <c:pt idx="4">
                  <c:v>消防費</c:v>
                </c:pt>
                <c:pt idx="5">
                  <c:v>教育費</c:v>
                </c:pt>
                <c:pt idx="6">
                  <c:v>公債費</c:v>
                </c:pt>
                <c:pt idx="7">
                  <c:v>その他</c:v>
                </c:pt>
              </c:strCache>
            </c:strRef>
          </c:cat>
          <c:val>
            <c:numRef>
              <c:f>'１４－１財政'!$B$34:$B$41</c:f>
              <c:numCache>
                <c:formatCode>#,##0</c:formatCode>
                <c:ptCount val="8"/>
                <c:pt idx="0">
                  <c:v>7383895</c:v>
                </c:pt>
                <c:pt idx="1">
                  <c:v>17435320</c:v>
                </c:pt>
                <c:pt idx="2">
                  <c:v>4802410</c:v>
                </c:pt>
                <c:pt idx="3">
                  <c:v>4722424</c:v>
                </c:pt>
                <c:pt idx="4">
                  <c:v>1890624</c:v>
                </c:pt>
                <c:pt idx="5">
                  <c:v>4629011</c:v>
                </c:pt>
                <c:pt idx="6">
                  <c:v>4691298</c:v>
                </c:pt>
                <c:pt idx="7">
                  <c:v>614374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6F3-41F2-8172-396201A6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619125</xdr:colOff>
      <xdr:row>2</xdr:row>
      <xdr:rowOff>85725</xdr:rowOff>
    </xdr:from>
    <xdr:to>
      <xdr:col>14</xdr:col>
      <xdr:colOff>219075</xdr:colOff>
      <xdr:row>29</xdr:row>
      <xdr:rowOff>28575</xdr:rowOff>
    </xdr:to>
    <xdr:graphicFrame macro="">
      <xdr:nvGraphicFramePr>
        <xdr:cNvPr id="9307" name="グラフ 1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28</xdr:row>
      <xdr:rowOff>142875</xdr:rowOff>
    </xdr:from>
    <xdr:to>
      <xdr:col>14</xdr:col>
      <xdr:colOff>238125</xdr:colOff>
      <xdr:row>55</xdr:row>
      <xdr:rowOff>171450</xdr:rowOff>
    </xdr:to>
    <xdr:graphicFrame macro="">
      <xdr:nvGraphicFramePr>
        <xdr:cNvPr id="9308" name="グラフ 2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75" zoomScaleNormal="75" workbookViewId="0"/>
  </sheetViews>
  <sheetFormatPr defaultRowHeight="13" x14ac:dyDescent="0.2"/>
  <cols>
    <col min="2" max="2" width="12" customWidth="1"/>
    <col min="3" max="3" width="10.36328125" customWidth="1"/>
    <col min="4" max="4" width="23.453125" bestFit="1" customWidth="1"/>
    <col min="5" max="5" width="13.1796875" bestFit="1" customWidth="1"/>
    <col min="6" max="6" width="12.36328125" customWidth="1"/>
    <col min="7" max="7" width="9.7265625" customWidth="1"/>
  </cols>
  <sheetData>
    <row r="1" spans="1:9" ht="13.5" thickBot="1" x14ac:dyDescent="0.25">
      <c r="C1" s="2"/>
      <c r="D1" s="13" t="s">
        <v>0</v>
      </c>
      <c r="E1" s="14">
        <f>B12</f>
        <v>48201250</v>
      </c>
      <c r="F1" s="15">
        <f>SUM(F2:F25)</f>
        <v>0.99999999999999989</v>
      </c>
    </row>
    <row r="2" spans="1:9" ht="19.5" thickTop="1" x14ac:dyDescent="0.3">
      <c r="A2" t="s">
        <v>0</v>
      </c>
      <c r="B2" s="1">
        <f>B12</f>
        <v>48201250</v>
      </c>
      <c r="C2" s="2"/>
      <c r="D2" t="s">
        <v>1</v>
      </c>
      <c r="E2" s="20">
        <v>26012670</v>
      </c>
      <c r="F2" s="6">
        <f>E2/E$1</f>
        <v>0.53966795466922535</v>
      </c>
      <c r="I2" s="26" t="s">
        <v>49</v>
      </c>
    </row>
    <row r="3" spans="1:9" x14ac:dyDescent="0.2">
      <c r="D3" t="s">
        <v>11</v>
      </c>
      <c r="E3" s="16">
        <v>179689</v>
      </c>
      <c r="F3" s="6">
        <f t="shared" ref="F3:F25" si="0">E3/E$1</f>
        <v>3.7278908741993208E-3</v>
      </c>
    </row>
    <row r="4" spans="1:9" x14ac:dyDescent="0.2">
      <c r="A4" t="s">
        <v>1</v>
      </c>
      <c r="B4" s="3">
        <f>E2</f>
        <v>26012670</v>
      </c>
      <c r="C4" s="6">
        <f t="shared" ref="C4:C5" si="1">B4/B$2</f>
        <v>0.53966795466922535</v>
      </c>
      <c r="D4" t="s">
        <v>13</v>
      </c>
      <c r="E4" s="16">
        <v>25307</v>
      </c>
      <c r="F4" s="6">
        <f t="shared" si="0"/>
        <v>5.2502787790773063E-4</v>
      </c>
    </row>
    <row r="5" spans="1:9" x14ac:dyDescent="0.2">
      <c r="A5" t="s">
        <v>2</v>
      </c>
      <c r="B5" s="19">
        <f>E18</f>
        <v>6641454</v>
      </c>
      <c r="C5" s="6">
        <f t="shared" si="1"/>
        <v>0.13778592878815382</v>
      </c>
      <c r="D5" s="2" t="s">
        <v>39</v>
      </c>
      <c r="E5" s="16">
        <v>451539</v>
      </c>
      <c r="F5" s="6">
        <f t="shared" si="0"/>
        <v>9.3677861051321282E-3</v>
      </c>
    </row>
    <row r="6" spans="1:9" x14ac:dyDescent="0.2">
      <c r="A6" t="s">
        <v>14</v>
      </c>
      <c r="B6" s="27">
        <f>E25</f>
        <v>837900</v>
      </c>
      <c r="C6" s="6">
        <f t="shared" ref="C6:C11" si="2">B6/B$2</f>
        <v>1.7383366613936361E-2</v>
      </c>
      <c r="D6" s="2" t="s">
        <v>40</v>
      </c>
      <c r="E6" s="16">
        <v>596262</v>
      </c>
      <c r="F6" s="6">
        <f t="shared" si="0"/>
        <v>1.2370260107362361E-2</v>
      </c>
    </row>
    <row r="7" spans="1:9" x14ac:dyDescent="0.2">
      <c r="A7" t="s">
        <v>6</v>
      </c>
      <c r="B7" s="19">
        <f>E19</f>
        <v>2568284</v>
      </c>
      <c r="C7" s="6">
        <f t="shared" si="2"/>
        <v>5.3282518606882601E-2</v>
      </c>
      <c r="D7" s="2" t="s">
        <v>48</v>
      </c>
      <c r="E7" s="16">
        <v>136629</v>
      </c>
      <c r="F7" s="6">
        <f t="shared" si="0"/>
        <v>2.8345530458235004E-3</v>
      </c>
    </row>
    <row r="8" spans="1:9" x14ac:dyDescent="0.2">
      <c r="A8" t="s">
        <v>10</v>
      </c>
      <c r="B8" s="19">
        <f>E23</f>
        <v>2075286</v>
      </c>
      <c r="C8" s="6">
        <f t="shared" si="2"/>
        <v>4.3054609579627083E-2</v>
      </c>
      <c r="D8" t="s">
        <v>27</v>
      </c>
      <c r="E8" s="16">
        <v>2129803</v>
      </c>
      <c r="F8" s="6">
        <f>E8/E$1</f>
        <v>4.4185638339254686E-2</v>
      </c>
    </row>
    <row r="9" spans="1:9" x14ac:dyDescent="0.2">
      <c r="A9" t="s">
        <v>12</v>
      </c>
      <c r="B9" s="19">
        <f>E24</f>
        <v>1455493</v>
      </c>
      <c r="C9" s="6">
        <f t="shared" si="2"/>
        <v>3.0196167111848759E-2</v>
      </c>
      <c r="D9" t="s">
        <v>5</v>
      </c>
      <c r="E9" s="16">
        <v>3852</v>
      </c>
      <c r="F9" s="6">
        <f t="shared" si="0"/>
        <v>7.9914939965249862E-5</v>
      </c>
    </row>
    <row r="10" spans="1:9" x14ac:dyDescent="0.2">
      <c r="A10" t="s">
        <v>4</v>
      </c>
      <c r="B10" s="19">
        <f>E14</f>
        <v>598763</v>
      </c>
      <c r="C10" s="6">
        <f t="shared" si="2"/>
        <v>1.2422146728559944E-2</v>
      </c>
      <c r="D10" t="s">
        <v>7</v>
      </c>
      <c r="E10" s="16">
        <v>0</v>
      </c>
      <c r="F10" s="6">
        <f t="shared" si="0"/>
        <v>0</v>
      </c>
    </row>
    <row r="11" spans="1:9" x14ac:dyDescent="0.2">
      <c r="A11" t="s">
        <v>3</v>
      </c>
      <c r="B11" s="16">
        <f>E26</f>
        <v>8011400</v>
      </c>
      <c r="C11" s="6">
        <f t="shared" si="2"/>
        <v>0.16620730790176602</v>
      </c>
      <c r="D11" t="s">
        <v>15</v>
      </c>
      <c r="E11" s="16">
        <v>0</v>
      </c>
      <c r="F11" s="6">
        <f t="shared" si="0"/>
        <v>0</v>
      </c>
    </row>
    <row r="12" spans="1:9" x14ac:dyDescent="0.2">
      <c r="B12" s="28">
        <f>SUM(B4:B11)</f>
        <v>48201250</v>
      </c>
      <c r="C12" s="6">
        <f>SUM(C4:C11)</f>
        <v>0.99999999999999978</v>
      </c>
      <c r="D12" t="s">
        <v>47</v>
      </c>
      <c r="E12" s="16">
        <v>39394</v>
      </c>
      <c r="F12" s="6">
        <f t="shared" si="0"/>
        <v>8.1728170949923497E-4</v>
      </c>
    </row>
    <row r="13" spans="1:9" x14ac:dyDescent="0.2">
      <c r="C13" s="7"/>
      <c r="D13" t="s">
        <v>38</v>
      </c>
      <c r="E13" s="16">
        <v>453677</v>
      </c>
      <c r="F13" s="6">
        <f t="shared" si="0"/>
        <v>9.4121418013018328E-3</v>
      </c>
    </row>
    <row r="14" spans="1:9" x14ac:dyDescent="0.2">
      <c r="C14" s="7"/>
      <c r="D14" t="s">
        <v>4</v>
      </c>
      <c r="E14" s="17">
        <v>598763</v>
      </c>
      <c r="F14" s="6">
        <f t="shared" si="0"/>
        <v>1.2422146728559944E-2</v>
      </c>
    </row>
    <row r="15" spans="1:9" x14ac:dyDescent="0.2">
      <c r="C15" s="7"/>
      <c r="D15" t="s">
        <v>9</v>
      </c>
      <c r="E15" s="16">
        <v>10199</v>
      </c>
      <c r="F15" s="6">
        <f t="shared" si="0"/>
        <v>2.1159202302844843E-4</v>
      </c>
    </row>
    <row r="16" spans="1:9" x14ac:dyDescent="0.2">
      <c r="C16" s="7"/>
      <c r="D16" t="s">
        <v>16</v>
      </c>
      <c r="E16" s="16">
        <v>207779</v>
      </c>
      <c r="F16" s="6">
        <f t="shared" si="0"/>
        <v>4.3106558439874485E-3</v>
      </c>
    </row>
    <row r="17" spans="1:6" x14ac:dyDescent="0.2">
      <c r="C17" s="7"/>
      <c r="D17" t="s">
        <v>17</v>
      </c>
      <c r="E17" s="16">
        <v>1375641</v>
      </c>
      <c r="F17" s="6">
        <f t="shared" si="0"/>
        <v>2.8539529576515132E-2</v>
      </c>
    </row>
    <row r="18" spans="1:6" x14ac:dyDescent="0.2">
      <c r="C18" s="7"/>
      <c r="D18" t="s">
        <v>2</v>
      </c>
      <c r="E18" s="17">
        <v>6641454</v>
      </c>
      <c r="F18" s="6">
        <f t="shared" si="0"/>
        <v>0.13778592878815382</v>
      </c>
    </row>
    <row r="19" spans="1:6" x14ac:dyDescent="0.2">
      <c r="C19" s="8"/>
      <c r="D19" t="s">
        <v>6</v>
      </c>
      <c r="E19" s="17">
        <v>2568284</v>
      </c>
      <c r="F19" s="6">
        <f t="shared" si="0"/>
        <v>5.3282518606882601E-2</v>
      </c>
    </row>
    <row r="20" spans="1:6" x14ac:dyDescent="0.2">
      <c r="C20" s="9"/>
      <c r="D20" t="s">
        <v>18</v>
      </c>
      <c r="E20" s="16">
        <v>241096</v>
      </c>
      <c r="F20" s="6">
        <f t="shared" si="0"/>
        <v>5.0018619849070307E-3</v>
      </c>
    </row>
    <row r="21" spans="1:6" x14ac:dyDescent="0.2">
      <c r="C21" s="9"/>
      <c r="D21" t="s">
        <v>19</v>
      </c>
      <c r="E21" s="16">
        <v>188511</v>
      </c>
      <c r="F21" s="6">
        <f t="shared" si="0"/>
        <v>3.910915173361687E-3</v>
      </c>
    </row>
    <row r="22" spans="1:6" x14ac:dyDescent="0.2">
      <c r="C22" s="9"/>
      <c r="D22" t="s">
        <v>8</v>
      </c>
      <c r="E22" s="16">
        <v>1972022</v>
      </c>
      <c r="F22" s="6">
        <f t="shared" si="0"/>
        <v>4.0912258499520238E-2</v>
      </c>
    </row>
    <row r="23" spans="1:6" x14ac:dyDescent="0.2">
      <c r="C23" s="9"/>
      <c r="D23" t="s">
        <v>10</v>
      </c>
      <c r="E23" s="17">
        <v>2075286</v>
      </c>
      <c r="F23" s="6">
        <f t="shared" si="0"/>
        <v>4.3054609579627083E-2</v>
      </c>
    </row>
    <row r="24" spans="1:6" x14ac:dyDescent="0.2">
      <c r="C24" s="9"/>
      <c r="D24" t="s">
        <v>12</v>
      </c>
      <c r="E24" s="17">
        <v>1455493</v>
      </c>
      <c r="F24" s="6">
        <f t="shared" si="0"/>
        <v>3.0196167111848759E-2</v>
      </c>
    </row>
    <row r="25" spans="1:6" x14ac:dyDescent="0.2">
      <c r="D25" s="10" t="s">
        <v>14</v>
      </c>
      <c r="E25" s="18">
        <v>837900</v>
      </c>
      <c r="F25" s="12">
        <f t="shared" si="0"/>
        <v>1.7383366613936361E-2</v>
      </c>
    </row>
    <row r="26" spans="1:6" x14ac:dyDescent="0.2">
      <c r="D26" s="11" t="s">
        <v>46</v>
      </c>
      <c r="E26" s="29">
        <f>SUM(E3:E13,E15:E17,E20:E22)</f>
        <v>8011400</v>
      </c>
      <c r="F26" s="6">
        <f>SUM(F3:F13,F15:F17,F20:F21)</f>
        <v>0.12529504940224578</v>
      </c>
    </row>
    <row r="32" spans="1:6" x14ac:dyDescent="0.2">
      <c r="A32" t="s">
        <v>20</v>
      </c>
      <c r="B32" s="24">
        <f>B42</f>
        <v>46169356</v>
      </c>
      <c r="C32" s="9"/>
    </row>
    <row r="33" spans="1:6" x14ac:dyDescent="0.2">
      <c r="B33" s="23"/>
      <c r="C33" s="9"/>
    </row>
    <row r="34" spans="1:6" x14ac:dyDescent="0.2">
      <c r="A34" t="s">
        <v>41</v>
      </c>
      <c r="B34" s="4">
        <f>E37</f>
        <v>7383895</v>
      </c>
      <c r="C34" s="6">
        <f t="shared" ref="C34:C41" si="3">B34/B$32</f>
        <v>0.15993064750567454</v>
      </c>
    </row>
    <row r="35" spans="1:6" ht="13.5" thickBot="1" x14ac:dyDescent="0.25">
      <c r="A35" t="s">
        <v>42</v>
      </c>
      <c r="B35" s="4">
        <f>E38</f>
        <v>17435320</v>
      </c>
      <c r="C35" s="6">
        <f t="shared" si="3"/>
        <v>0.37763836255372502</v>
      </c>
      <c r="D35" s="13" t="s">
        <v>28</v>
      </c>
      <c r="E35" s="25">
        <f>B42</f>
        <v>46169356</v>
      </c>
      <c r="F35" s="15">
        <f>SUM(F36:F50)</f>
        <v>1</v>
      </c>
    </row>
    <row r="36" spans="1:6" ht="13.5" thickTop="1" x14ac:dyDescent="0.2">
      <c r="A36" t="s">
        <v>43</v>
      </c>
      <c r="B36" s="4">
        <f>E39</f>
        <v>4802410</v>
      </c>
      <c r="C36" s="6">
        <f t="shared" si="3"/>
        <v>0.10401726201249158</v>
      </c>
      <c r="D36" t="s">
        <v>24</v>
      </c>
      <c r="E36" s="4">
        <v>393803</v>
      </c>
      <c r="F36" s="6">
        <f>E36/E$35</f>
        <v>8.5295320125322958E-3</v>
      </c>
    </row>
    <row r="37" spans="1:6" x14ac:dyDescent="0.2">
      <c r="A37" t="s">
        <v>44</v>
      </c>
      <c r="B37" s="4">
        <f>E43</f>
        <v>4722424</v>
      </c>
      <c r="C37" s="6">
        <f t="shared" si="3"/>
        <v>0.10228481419580554</v>
      </c>
      <c r="D37" t="s">
        <v>29</v>
      </c>
      <c r="E37" s="5">
        <v>7383895</v>
      </c>
      <c r="F37" s="6">
        <f t="shared" ref="F37:F50" si="4">E37/E$35</f>
        <v>0.15993064750567454</v>
      </c>
    </row>
    <row r="38" spans="1:6" x14ac:dyDescent="0.2">
      <c r="A38" t="s">
        <v>22</v>
      </c>
      <c r="B38" s="4">
        <f>E44</f>
        <v>1890624</v>
      </c>
      <c r="C38" s="6">
        <f t="shared" si="3"/>
        <v>4.0949758969997328E-2</v>
      </c>
      <c r="D38" t="s">
        <v>21</v>
      </c>
      <c r="E38" s="5">
        <v>17435320</v>
      </c>
      <c r="F38" s="6">
        <f t="shared" si="4"/>
        <v>0.37763836255372502</v>
      </c>
    </row>
    <row r="39" spans="1:6" x14ac:dyDescent="0.2">
      <c r="A39" t="s">
        <v>45</v>
      </c>
      <c r="B39" s="4">
        <f>E45</f>
        <v>4629011</v>
      </c>
      <c r="C39" s="6">
        <f t="shared" si="3"/>
        <v>0.10026154577508077</v>
      </c>
      <c r="D39" t="s">
        <v>30</v>
      </c>
      <c r="E39" s="5">
        <v>4802410</v>
      </c>
      <c r="F39" s="6">
        <f t="shared" si="4"/>
        <v>0.10401726201249158</v>
      </c>
    </row>
    <row r="40" spans="1:6" x14ac:dyDescent="0.2">
      <c r="A40" t="s">
        <v>26</v>
      </c>
      <c r="B40" s="4">
        <f>E47</f>
        <v>4691298</v>
      </c>
      <c r="C40" s="6">
        <f t="shared" si="3"/>
        <v>0.10161064408175847</v>
      </c>
      <c r="D40" t="s">
        <v>25</v>
      </c>
      <c r="E40" s="4">
        <v>21259</v>
      </c>
      <c r="F40" s="6">
        <f t="shared" si="4"/>
        <v>4.6045693164964224E-4</v>
      </c>
    </row>
    <row r="41" spans="1:6" x14ac:dyDescent="0.2">
      <c r="A41" t="s">
        <v>3</v>
      </c>
      <c r="B41" s="30">
        <f>E51</f>
        <v>614374</v>
      </c>
      <c r="C41" s="6">
        <f t="shared" si="3"/>
        <v>1.3306964905466734E-2</v>
      </c>
      <c r="D41" t="s">
        <v>31</v>
      </c>
      <c r="E41" s="4">
        <v>28155</v>
      </c>
      <c r="F41" s="6">
        <f t="shared" si="4"/>
        <v>6.0982007199753875E-4</v>
      </c>
    </row>
    <row r="42" spans="1:6" x14ac:dyDescent="0.2">
      <c r="B42" s="28">
        <f>SUM(B34:B41)</f>
        <v>46169356</v>
      </c>
      <c r="C42" s="6">
        <f>SUM(C34:C41)</f>
        <v>1</v>
      </c>
      <c r="D42" t="s">
        <v>23</v>
      </c>
      <c r="E42" s="4">
        <v>168898</v>
      </c>
      <c r="F42" s="6">
        <f t="shared" si="4"/>
        <v>3.6582273315659852E-3</v>
      </c>
    </row>
    <row r="43" spans="1:6" x14ac:dyDescent="0.2">
      <c r="D43" t="s">
        <v>32</v>
      </c>
      <c r="E43" s="5">
        <v>4722424</v>
      </c>
      <c r="F43" s="6">
        <f t="shared" si="4"/>
        <v>0.10228481419580554</v>
      </c>
    </row>
    <row r="44" spans="1:6" x14ac:dyDescent="0.2">
      <c r="D44" t="s">
        <v>22</v>
      </c>
      <c r="E44" s="5">
        <v>1890624</v>
      </c>
      <c r="F44" s="6">
        <f t="shared" si="4"/>
        <v>4.0949758969997328E-2</v>
      </c>
    </row>
    <row r="45" spans="1:6" x14ac:dyDescent="0.2">
      <c r="D45" t="s">
        <v>33</v>
      </c>
      <c r="E45" s="5">
        <v>4629011</v>
      </c>
      <c r="F45" s="6">
        <f t="shared" si="4"/>
        <v>0.10026154577508077</v>
      </c>
    </row>
    <row r="46" spans="1:6" x14ac:dyDescent="0.2">
      <c r="D46" t="s">
        <v>34</v>
      </c>
      <c r="E46" s="4">
        <v>2109</v>
      </c>
      <c r="F46" s="6">
        <f t="shared" si="4"/>
        <v>4.5679649506048988E-5</v>
      </c>
    </row>
    <row r="47" spans="1:6" x14ac:dyDescent="0.2">
      <c r="D47" t="s">
        <v>26</v>
      </c>
      <c r="E47" s="5">
        <v>4691298</v>
      </c>
      <c r="F47" s="6">
        <f t="shared" si="4"/>
        <v>0.10161064408175847</v>
      </c>
    </row>
    <row r="48" spans="1:6" x14ac:dyDescent="0.2">
      <c r="D48" t="s">
        <v>35</v>
      </c>
      <c r="E48" s="4">
        <v>150</v>
      </c>
      <c r="F48" s="6">
        <f t="shared" si="4"/>
        <v>3.248908215223968E-6</v>
      </c>
    </row>
    <row r="49" spans="4:6" x14ac:dyDescent="0.2">
      <c r="D49" t="s">
        <v>36</v>
      </c>
      <c r="E49" s="21">
        <v>0</v>
      </c>
      <c r="F49" s="6">
        <f t="shared" si="4"/>
        <v>0</v>
      </c>
    </row>
    <row r="50" spans="4:6" x14ac:dyDescent="0.2">
      <c r="D50" s="10" t="s">
        <v>37</v>
      </c>
      <c r="E50" s="22">
        <v>0</v>
      </c>
      <c r="F50" s="12">
        <f t="shared" si="4"/>
        <v>0</v>
      </c>
    </row>
    <row r="51" spans="4:6" x14ac:dyDescent="0.2">
      <c r="D51" s="11" t="s">
        <v>46</v>
      </c>
      <c r="E51" s="29">
        <f>SUM(E36,E40:E42,E46,E48:E50)</f>
        <v>614374</v>
      </c>
      <c r="F51" s="6">
        <f>SUM(F36,F40:F42,F48:F50)</f>
        <v>1.3261285255960686E-2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firstPageNumber="110" orientation="portrait" useFirstPageNumber="1" r:id="rId1"/>
  <headerFooter alignWithMargins="0"/>
  <ignoredErrors>
    <ignoredError sqref="B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１４－１財政</vt:lpstr>
      <vt:lpstr>'１４－１財政'!Print_Area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2026-07-14T08:39:04Z</dcterms:created>
  <dcterms:modified xsi:type="dcterms:W3CDTF">2026-07-14T08:39:07Z</dcterms:modified>
</cp:coreProperties>
</file>