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file\共有フォルダ\総務部\文書法制課\★文書統計係\統計関係\統計書\令和６年版関係\⑦最終原稿\グラフ\"/>
    </mc:Choice>
  </mc:AlternateContent>
  <bookViews>
    <workbookView xWindow="180" yWindow="120" windowWidth="14130" windowHeight="8655" tabRatio="604"/>
  </bookViews>
  <sheets>
    <sheet name="１４－１財政" sheetId="2" r:id="rId1"/>
  </sheets>
  <definedNames>
    <definedName name="_xlnm.Print_Area" localSheetId="0">'１４－１財政'!$G$1:$O$56</definedName>
  </definedNames>
  <calcPr calcId="162913"/>
</workbook>
</file>

<file path=xl/calcChain.xml><?xml version="1.0" encoding="utf-8"?>
<calcChain xmlns="http://schemas.openxmlformats.org/spreadsheetml/2006/main">
  <c r="E26" i="2" l="1"/>
  <c r="E51" i="2" l="1"/>
  <c r="B10" i="2"/>
  <c r="B9" i="2" l="1"/>
  <c r="B8" i="2"/>
  <c r="B7" i="2"/>
  <c r="B6" i="2"/>
  <c r="B11" i="2"/>
  <c r="B4" i="2"/>
  <c r="B5" i="2"/>
  <c r="B41" i="2"/>
  <c r="B34" i="2"/>
  <c r="B35" i="2"/>
  <c r="B36" i="2"/>
  <c r="B37" i="2"/>
  <c r="B38" i="2"/>
  <c r="B39" i="2"/>
  <c r="B40" i="2"/>
  <c r="B12" i="2" l="1"/>
  <c r="B42" i="2"/>
  <c r="B32" i="2" l="1"/>
  <c r="E35" i="2"/>
  <c r="E1" i="2"/>
  <c r="B2" i="2"/>
  <c r="C9" i="2" l="1"/>
  <c r="C10" i="2"/>
  <c r="C11" i="2"/>
  <c r="C4" i="2"/>
  <c r="C8" i="2"/>
  <c r="C7" i="2"/>
  <c r="C6" i="2"/>
  <c r="C5" i="2"/>
  <c r="F8" i="2"/>
  <c r="F16" i="2"/>
  <c r="F18" i="2"/>
  <c r="F2" i="2"/>
  <c r="F20" i="2"/>
  <c r="F7" i="2"/>
  <c r="F9" i="2"/>
  <c r="F21" i="2"/>
  <c r="F24" i="2"/>
  <c r="F6" i="2"/>
  <c r="F11" i="2"/>
  <c r="F10" i="2"/>
  <c r="F22" i="2"/>
  <c r="F4" i="2"/>
  <c r="F3" i="2"/>
  <c r="F12" i="2"/>
  <c r="F5" i="2"/>
  <c r="F13" i="2"/>
  <c r="F25" i="2"/>
  <c r="F23" i="2"/>
  <c r="F14" i="2"/>
  <c r="F19" i="2"/>
  <c r="F17" i="2"/>
  <c r="F15" i="2"/>
  <c r="F44" i="2"/>
  <c r="F39" i="2"/>
  <c r="F45" i="2"/>
  <c r="F43" i="2"/>
  <c r="F41" i="2"/>
  <c r="F47" i="2"/>
  <c r="F50" i="2"/>
  <c r="F36" i="2"/>
  <c r="F37" i="2"/>
  <c r="F38" i="2"/>
  <c r="F42" i="2"/>
  <c r="F46" i="2"/>
  <c r="F49" i="2"/>
  <c r="F48" i="2"/>
  <c r="F40" i="2"/>
  <c r="C35" i="2"/>
  <c r="C40" i="2"/>
  <c r="C39" i="2"/>
  <c r="C38" i="2"/>
  <c r="C36" i="2"/>
  <c r="C37" i="2"/>
  <c r="C34" i="2"/>
  <c r="C41" i="2"/>
  <c r="C12" i="2" l="1"/>
  <c r="F26" i="2"/>
  <c r="C42" i="2"/>
  <c r="F1" i="2"/>
  <c r="F35" i="2"/>
  <c r="F51" i="2"/>
</calcChain>
</file>

<file path=xl/sharedStrings.xml><?xml version="1.0" encoding="utf-8"?>
<sst xmlns="http://schemas.openxmlformats.org/spreadsheetml/2006/main" count="62" uniqueCount="50">
  <si>
    <t>歳入総額</t>
  </si>
  <si>
    <t>市税</t>
  </si>
  <si>
    <t>国庫支出金</t>
  </si>
  <si>
    <t>その他</t>
  </si>
  <si>
    <t>地方交付税</t>
  </si>
  <si>
    <t>ゴルフ場利用税交付金</t>
  </si>
  <si>
    <t>県支出金</t>
  </si>
  <si>
    <t>特別地方消費税交付金</t>
  </si>
  <si>
    <t>繰入金</t>
  </si>
  <si>
    <t>交通安全対策特別交付金</t>
  </si>
  <si>
    <t>繰越金</t>
  </si>
  <si>
    <t>地方譲与税</t>
  </si>
  <si>
    <t>諸収入</t>
  </si>
  <si>
    <t>利子割交付金</t>
  </si>
  <si>
    <t>市債</t>
  </si>
  <si>
    <t>自動車取得税交付金</t>
  </si>
  <si>
    <t>分担金及び負担金</t>
  </si>
  <si>
    <t>使用料及び手数料</t>
  </si>
  <si>
    <t>財産収入</t>
  </si>
  <si>
    <t>寄附金</t>
  </si>
  <si>
    <t xml:space="preserve"> 歳出総額</t>
  </si>
  <si>
    <t>民生費</t>
  </si>
  <si>
    <t>消防費</t>
  </si>
  <si>
    <t>商工費</t>
  </si>
  <si>
    <t>議会費</t>
  </si>
  <si>
    <t>労働費</t>
  </si>
  <si>
    <t>公債費</t>
  </si>
  <si>
    <t>地方消費税交付金</t>
  </si>
  <si>
    <t>歳出総額</t>
  </si>
  <si>
    <t>総務費</t>
  </si>
  <si>
    <t>衛生費</t>
  </si>
  <si>
    <t>農林水産業費</t>
  </si>
  <si>
    <t>土木費</t>
  </si>
  <si>
    <t>教育費</t>
  </si>
  <si>
    <t>災害復旧費</t>
  </si>
  <si>
    <t>諸支出金</t>
  </si>
  <si>
    <t>繰上充用金</t>
  </si>
  <si>
    <t>予備費</t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</si>
  <si>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</si>
  <si>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配当割交付金</t>
  </si>
  <si>
    <t>株式等譲渡所得割交付金</t>
  </si>
  <si>
    <t>総務費</t>
    <phoneticPr fontId="2"/>
  </si>
  <si>
    <t>民生費</t>
    <phoneticPr fontId="2"/>
  </si>
  <si>
    <t>衛生費</t>
    <phoneticPr fontId="2"/>
  </si>
  <si>
    <t>土木費</t>
    <phoneticPr fontId="2"/>
  </si>
  <si>
    <t>教育費</t>
    <phoneticPr fontId="2"/>
  </si>
  <si>
    <t>その他</t>
    <rPh sb="2" eb="3">
      <t>タ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</si>
  <si>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</si>
  <si>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</si>
  <si>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 xml:space="preserve">      令和５年度一般会計決算状況</t>
    <rPh sb="6" eb="8">
      <t>レイワ</t>
    </rPh>
    <rPh sb="9" eb="11">
      <t>ネンド</t>
    </rPh>
    <rPh sb="17" eb="1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</si>
</sst>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3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justify" wrapText="1"/>
    </xf>
    <xf numFmtId="3" fontId="3" fillId="0" borderId="0" xfId="0" applyNumberFormat="1" applyFont="1" applyAlignment="1">
      <alignment horizontal="right" vertical="top" wrapText="1"/>
    </xf>
    <xf numFmtId="3" fontId="3" fillId="0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176" fontId="3" fillId="0" borderId="0" xfId="1" applyNumberFormat="1" applyFont="1" applyAlignment="1">
      <alignment horizontal="justify" wrapText="1"/>
    </xf>
    <xf numFmtId="176" fontId="3" fillId="0" borderId="0" xfId="0" applyNumberFormat="1" applyFont="1" applyAlignment="1">
      <alignment horizontal="justify" wrapText="1"/>
    </xf>
    <xf numFmtId="176" fontId="3" fillId="0" borderId="0" xfId="0" applyNumberFormat="1" applyFont="1" applyBorder="1" applyAlignment="1">
      <alignment horizontal="justify" wrapText="1"/>
    </xf>
    <xf numFmtId="176" fontId="0" fillId="0" borderId="0" xfId="0" applyNumberFormat="1"/>
    <xf numFmtId="0" fontId="0" fillId="0" borderId="1" xfId="0" applyBorder="1"/>
    <xf numFmtId="0" fontId="0" fillId="0" borderId="0" xfId="0" applyFill="1" applyBorder="1"/>
    <xf numFmtId="176" fontId="3" fillId="0" borderId="1" xfId="1" applyNumberFormat="1" applyFont="1" applyBorder="1" applyAlignment="1">
      <alignment horizontal="justify" wrapText="1"/>
    </xf>
    <xf numFmtId="0" fontId="0" fillId="0" borderId="2" xfId="0" applyBorder="1"/>
    <xf numFmtId="3" fontId="3" fillId="0" borderId="2" xfId="0" applyNumberFormat="1" applyFont="1" applyBorder="1" applyAlignment="1">
      <alignment horizontal="right" vertical="top" wrapText="1"/>
    </xf>
    <xf numFmtId="176" fontId="3" fillId="0" borderId="2" xfId="1" applyNumberFormat="1" applyFont="1" applyBorder="1" applyAlignment="1">
      <alignment horizontal="justify" wrapText="1"/>
    </xf>
    <xf numFmtId="3" fontId="3" fillId="0" borderId="0" xfId="0" applyNumberFormat="1" applyFont="1" applyFill="1" applyBorder="1" applyAlignment="1">
      <alignment horizontal="right" vertical="top" wrapText="1"/>
    </xf>
    <xf numFmtId="3" fontId="3" fillId="3" borderId="0" xfId="0" applyNumberFormat="1" applyFont="1" applyFill="1" applyBorder="1" applyAlignment="1">
      <alignment horizontal="right" vertical="top" wrapText="1"/>
    </xf>
    <xf numFmtId="3" fontId="3" fillId="3" borderId="1" xfId="0" applyNumberFormat="1" applyFont="1" applyFill="1" applyBorder="1" applyAlignment="1">
      <alignment horizontal="right" vertical="top" wrapText="1"/>
    </xf>
    <xf numFmtId="3" fontId="3" fillId="0" borderId="0" xfId="0" applyNumberFormat="1" applyFont="1" applyFill="1" applyAlignment="1">
      <alignment horizontal="right" vertical="top" wrapText="1"/>
    </xf>
    <xf numFmtId="3" fontId="3" fillId="3" borderId="0" xfId="0" applyNumberFormat="1" applyFont="1" applyFill="1" applyBorder="1" applyAlignment="1">
      <alignment horizontal="right" wrapText="1"/>
    </xf>
    <xf numFmtId="0" fontId="3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0" fillId="0" borderId="0" xfId="0" applyFill="1"/>
    <xf numFmtId="3" fontId="3" fillId="0" borderId="0" xfId="0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 wrapText="1"/>
    </xf>
    <xf numFmtId="0" fontId="4" fillId="0" borderId="0" xfId="0" applyFont="1"/>
    <xf numFmtId="3" fontId="3" fillId="0" borderId="0" xfId="0" applyNumberFormat="1" applyFont="1" applyFill="1"/>
    <xf numFmtId="3" fontId="3" fillId="0" borderId="0" xfId="0" applyNumberFormat="1" applyFont="1"/>
    <xf numFmtId="3" fontId="3" fillId="2" borderId="0" xfId="0" applyNumberFormat="1" applyFont="1" applyFill="1"/>
    <xf numFmtId="3" fontId="3" fillId="0" borderId="0" xfId="0" applyNumberFormat="1" applyFont="1" applyBorder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歳入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４５，７４１，１５１千円</a:t>
            </a:r>
          </a:p>
        </c:rich>
      </c:tx>
      <c:layout>
        <c:manualLayout>
          <c:xMode val="edge"/>
          <c:yMode val="edge"/>
          <c:x val="0.3735695214423721"/>
          <c:y val="0.3726981416479566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51111197413517"/>
          <c:y val="8.2817780307582037E-2"/>
          <c:w val="0.7578459225260159"/>
          <c:h val="0.82920323619341396"/>
        </c:manualLayout>
      </c:layout>
      <c:doughnut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dkUpDiag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8080FF" mc:Ignorable="a14" a14:legacySpreadsheetColorIndex="24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F3B-4CA0-A89A-7CB03FA1F2DD}"/>
              </c:ext>
            </c:extLst>
          </c:dPt>
          <c:dPt>
            <c:idx val="1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F3B-4CA0-A89A-7CB03FA1F2DD}"/>
              </c:ext>
            </c:extLst>
          </c:dPt>
          <c:dPt>
            <c:idx val="2"/>
            <c:bubble3D val="0"/>
            <c:spPr>
              <a:pattFill prst="dkDnDiag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FFC0" mc:Ignorable="a14" a14:legacySpreadsheetColorIndex="2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F3B-4CA0-A89A-7CB03FA1F2DD}"/>
              </c:ext>
            </c:extLst>
          </c:dPt>
          <c:dPt>
            <c:idx val="3"/>
            <c:bubble3D val="0"/>
            <c:spPr>
              <a:pattFill prst="ltVert">
                <a:fgClr>
                  <a:srgbClr val="339933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F3B-4CA0-A89A-7CB03FA1F2DD}"/>
              </c:ext>
            </c:extLst>
          </c:dPt>
          <c:dPt>
            <c:idx val="4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600080" mc:Ignorable="a14" a14:legacySpreadsheetColorIndex="28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F3B-4CA0-A89A-7CB03FA1F2D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F3B-4CA0-A89A-7CB03FA1F2DD}"/>
              </c:ext>
            </c:extLst>
          </c:dPt>
          <c:dPt>
            <c:idx val="6"/>
            <c:bubble3D val="0"/>
            <c:spPr>
              <a:pattFill prst="dkVert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80C0" mc:Ignorable="a14" a14:legacySpreadsheetColorIndex="3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F3B-4CA0-A89A-7CB03FA1F2DD}"/>
              </c:ext>
            </c:extLst>
          </c:dPt>
          <c:dPt>
            <c:idx val="7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F3B-4CA0-A89A-7CB03FA1F2DD}"/>
              </c:ext>
            </c:extLst>
          </c:dPt>
          <c:dPt>
            <c:idx val="8"/>
            <c:bubble3D val="0"/>
            <c:spPr>
              <a:pattFill prst="pct7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FF00" mc:Ignorable="a14" a14:legacySpreadsheetColorIndex="1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F3B-4CA0-A89A-7CB03FA1F2DD}"/>
              </c:ext>
            </c:extLst>
          </c:dPt>
          <c:dLbls>
            <c:dLbl>
              <c:idx val="0"/>
              <c:layout>
                <c:manualLayout>
                  <c:x val="0.135678391959799"/>
                  <c:y val="5.4945054945054949E-3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3B-4CA0-A89A-7CB03FA1F2DD}"/>
                </c:ext>
              </c:extLst>
            </c:dLbl>
            <c:dLbl>
              <c:idx val="1"/>
              <c:layout>
                <c:manualLayout>
                  <c:x val="-0.12837616629610571"/>
                  <c:y val="0.1382462131992537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F3B-4CA0-A89A-7CB03FA1F2DD}"/>
                </c:ext>
              </c:extLst>
            </c:dLbl>
            <c:dLbl>
              <c:idx val="2"/>
              <c:layout>
                <c:manualLayout>
                  <c:x val="-0.15531423245337242"/>
                  <c:y val="5.3668954031348491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F3B-4CA0-A89A-7CB03FA1F2DD}"/>
                </c:ext>
              </c:extLst>
            </c:dLbl>
            <c:dLbl>
              <c:idx val="3"/>
              <c:layout>
                <c:manualLayout>
                  <c:x val="-0.16455819101527228"/>
                  <c:y val="3.7097471249828711E-3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F3B-4CA0-A89A-7CB03FA1F2DD}"/>
                </c:ext>
              </c:extLst>
            </c:dLbl>
            <c:dLbl>
              <c:idx val="4"/>
              <c:layout>
                <c:manualLayout>
                  <c:x val="-0.15335941823548258"/>
                  <c:y val="-6.5887065321654073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F3B-4CA0-A89A-7CB03FA1F2DD}"/>
                </c:ext>
              </c:extLst>
            </c:dLbl>
            <c:dLbl>
              <c:idx val="5"/>
              <c:layout>
                <c:manualLayout>
                  <c:x val="-0.11824344398380537"/>
                  <c:y val="-9.241058723081301E-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50801479654747"/>
                      <c:h val="9.63855421686747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F3B-4CA0-A89A-7CB03FA1F2DD}"/>
                </c:ext>
              </c:extLst>
            </c:dLbl>
            <c:dLbl>
              <c:idx val="6"/>
              <c:layout>
                <c:manualLayout>
                  <c:x val="-0.10061982387836539"/>
                  <c:y val="-0.15098124782594946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F3B-4CA0-A89A-7CB03FA1F2DD}"/>
                </c:ext>
              </c:extLst>
            </c:dLbl>
            <c:dLbl>
              <c:idx val="7"/>
              <c:layout>
                <c:manualLayout>
                  <c:x val="-9.2577065351418006E-2"/>
                  <c:y val="-0.13537868007462922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F3B-4CA0-A89A-7CB03FA1F2DD}"/>
                </c:ext>
              </c:extLst>
            </c:dLbl>
            <c:dLbl>
              <c:idx val="8"/>
              <c:layout>
                <c:manualLayout>
                  <c:x val="-6.2188024893928995E-2"/>
                  <c:y val="-0.1518957720646365"/>
                </c:manualLayout>
              </c:layout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3B-4CA0-A89A-7CB03FA1F2D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'１４－１財政'!$A$4:$A$11</c:f>
              <c:strCache>
                <c:ptCount val="8"/>
                <c:pt idx="0">
                  <c:v>市税</c:v>
                </c:pt>
                <c:pt idx="1">
                  <c:v>国庫支出金</c:v>
                </c:pt>
                <c:pt idx="2">
                  <c:v>市債</c:v>
                </c:pt>
                <c:pt idx="3">
                  <c:v>県支出金</c:v>
                </c:pt>
                <c:pt idx="4">
                  <c:v>繰越金</c:v>
                </c:pt>
                <c:pt idx="5">
                  <c:v>諸収入</c:v>
                </c:pt>
                <c:pt idx="6">
                  <c:v>地方交付税</c:v>
                </c:pt>
                <c:pt idx="7">
                  <c:v>その他</c:v>
                </c:pt>
              </c:strCache>
            </c:strRef>
          </c:cat>
          <c:val>
            <c:numRef>
              <c:f>'１４－１財政'!$B$4:$B$11</c:f>
              <c:numCache>
                <c:formatCode>#,##0</c:formatCode>
                <c:ptCount val="8"/>
                <c:pt idx="0">
                  <c:v>24257896</c:v>
                </c:pt>
                <c:pt idx="1">
                  <c:v>7535060</c:v>
                </c:pt>
                <c:pt idx="2">
                  <c:v>1524500</c:v>
                </c:pt>
                <c:pt idx="3">
                  <c:v>2435482</c:v>
                </c:pt>
                <c:pt idx="4">
                  <c:v>2459660</c:v>
                </c:pt>
                <c:pt idx="5">
                  <c:v>1374102</c:v>
                </c:pt>
                <c:pt idx="6">
                  <c:v>633947</c:v>
                </c:pt>
                <c:pt idx="7">
                  <c:v>5520504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F3B-4CA0-A89A-7CB03FA1F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12" orientation="portrait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歳出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４３，６６５，８６５千円</a:t>
            </a:r>
          </a:p>
        </c:rich>
      </c:tx>
      <c:layout>
        <c:manualLayout>
          <c:xMode val="edge"/>
          <c:yMode val="edge"/>
          <c:x val="0.35879691787108842"/>
          <c:y val="0.4413269828033207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94449488709943"/>
          <c:y val="0.10645130897099402"/>
          <c:w val="0.77563669380646882"/>
          <c:h val="0.80929351286710449"/>
        </c:manualLayout>
      </c:layout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808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F3-41F2-8172-396201A65E87}"/>
              </c:ext>
            </c:extLst>
          </c:dPt>
          <c:dPt>
            <c:idx val="1"/>
            <c:bubble3D val="0"/>
            <c:spPr>
              <a:pattFill prst="pct70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802060" mc:Ignorable="a14" a14:legacySpreadsheetColorIndex="25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6F3-41F2-8172-396201A65E87}"/>
              </c:ext>
            </c:extLst>
          </c:dPt>
          <c:dPt>
            <c:idx val="2"/>
            <c:bubble3D val="0"/>
            <c:spPr>
              <a:pattFill prst="ltHorz">
                <a:fgClr>
                  <a:srgbClr val="92D050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6F3-41F2-8172-396201A65E87}"/>
              </c:ext>
            </c:extLst>
          </c:dPt>
          <c:dPt>
            <c:idx val="3"/>
            <c:bubble3D val="0"/>
            <c:spPr>
              <a:pattFill prst="ltDnDiag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A0E0E0" mc:Ignorable="a14" a14:legacySpreadsheetColorIndex="27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6F3-41F2-8172-396201A65E87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6F3-41F2-8172-396201A65E87}"/>
              </c:ext>
            </c:extLst>
          </c:dPt>
          <c:dPt>
            <c:idx val="5"/>
            <c:bubble3D val="0"/>
            <c:spPr>
              <a:pattFill prst="dkUpDiag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8080" mc:Ignorable="a14" a14:legacySpreadsheetColorIndex="2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6F3-41F2-8172-396201A65E87}"/>
              </c:ext>
            </c:extLst>
          </c:dPt>
          <c:dPt>
            <c:idx val="6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0080C0" mc:Ignorable="a14" a14:legacySpreadsheetColorIndex="3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6F3-41F2-8172-396201A65E87}"/>
              </c:ext>
            </c:extLst>
          </c:dPt>
          <c:dPt>
            <c:idx val="7"/>
            <c:bubble3D val="0"/>
            <c:spPr>
              <a:pattFill prst="pct5">
                <a:fgClr>
                  <a:srgbClr val="0000FF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6F3-41F2-8172-396201A65E87}"/>
              </c:ext>
            </c:extLst>
          </c:dPt>
          <c:dLbls>
            <c:dLbl>
              <c:idx val="0"/>
              <c:layout>
                <c:manualLayout>
                  <c:x val="8.8240775196106153E-2"/>
                  <c:y val="-0.1367916880212458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F3-41F2-8172-396201A65E87}"/>
                </c:ext>
              </c:extLst>
            </c:dLbl>
            <c:dLbl>
              <c:idx val="1"/>
              <c:layout>
                <c:manualLayout>
                  <c:x val="0.12938114304710002"/>
                  <c:y val="0.103388466974172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F3-41F2-8172-396201A65E87}"/>
                </c:ext>
              </c:extLst>
            </c:dLbl>
            <c:dLbl>
              <c:idx val="2"/>
              <c:layout>
                <c:manualLayout>
                  <c:x val="-8.4400319525276726E-2"/>
                  <c:y val="0.14630117980814508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F3-41F2-8172-396201A65E87}"/>
                </c:ext>
              </c:extLst>
            </c:dLbl>
            <c:dLbl>
              <c:idx val="3"/>
              <c:layout>
                <c:manualLayout>
                  <c:x val="-0.15444760331234589"/>
                  <c:y val="7.42002515957694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6F3-41F2-8172-396201A65E87}"/>
                </c:ext>
              </c:extLst>
            </c:dLbl>
            <c:dLbl>
              <c:idx val="4"/>
              <c:layout>
                <c:manualLayout>
                  <c:x val="-0.15812531940123742"/>
                  <c:y val="4.1584742735560421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6F3-41F2-8172-396201A65E87}"/>
                </c:ext>
              </c:extLst>
            </c:dLbl>
            <c:dLbl>
              <c:idx val="5"/>
              <c:layout>
                <c:manualLayout>
                  <c:x val="-0.14951024316667411"/>
                  <c:y val="-8.48136586476986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6F3-41F2-8172-396201A65E87}"/>
                </c:ext>
              </c:extLst>
            </c:dLbl>
            <c:dLbl>
              <c:idx val="6"/>
              <c:layout>
                <c:manualLayout>
                  <c:x val="-9.1123647351264506E-2"/>
                  <c:y val="-0.151558185404339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6F3-41F2-8172-396201A65E87}"/>
                </c:ext>
              </c:extLst>
            </c:dLbl>
            <c:dLbl>
              <c:idx val="7"/>
              <c:layout>
                <c:manualLayout>
                  <c:x val="-2.6254657676298004E-3"/>
                  <c:y val="-0.1533092091299238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6F3-41F2-8172-396201A65E87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6.0218978102189784E-2"/>
                  <c:y val="0.3833992094861660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6F3-41F2-8172-396201A65E8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'１４－１財政'!$A$34:$A$41</c:f>
              <c:strCache>
                <c:ptCount val="8"/>
                <c:pt idx="0">
                  <c:v>総務費</c:v>
                </c:pt>
                <c:pt idx="1">
                  <c:v>民生費</c:v>
                </c:pt>
                <c:pt idx="2">
                  <c:v>衛生費</c:v>
                </c:pt>
                <c:pt idx="3">
                  <c:v>土木費</c:v>
                </c:pt>
                <c:pt idx="4">
                  <c:v>消防費</c:v>
                </c:pt>
                <c:pt idx="5">
                  <c:v>教育費</c:v>
                </c:pt>
                <c:pt idx="6">
                  <c:v>公債費</c:v>
                </c:pt>
                <c:pt idx="7">
                  <c:v>その他</c:v>
                </c:pt>
              </c:strCache>
            </c:strRef>
          </c:cat>
          <c:val>
            <c:numRef>
              <c:f>'１４－１財政'!$B$34:$B$41</c:f>
              <c:numCache>
                <c:formatCode>#,##0</c:formatCode>
                <c:ptCount val="8"/>
                <c:pt idx="0">
                  <c:v>5450014</c:v>
                </c:pt>
                <c:pt idx="1">
                  <c:v>16470040</c:v>
                </c:pt>
                <c:pt idx="2">
                  <c:v>4386927</c:v>
                </c:pt>
                <c:pt idx="3">
                  <c:v>5755537</c:v>
                </c:pt>
                <c:pt idx="4">
                  <c:v>1858443</c:v>
                </c:pt>
                <c:pt idx="5">
                  <c:v>4691082</c:v>
                </c:pt>
                <c:pt idx="6">
                  <c:v>4312883</c:v>
                </c:pt>
                <c:pt idx="7">
                  <c:v>740939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6F3-41F2-8172-396201A65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619125</xdr:colOff>
      <xdr:row>2</xdr:row>
      <xdr:rowOff>85725</xdr:rowOff>
    </xdr:from>
    <xdr:to>
      <xdr:col>14</xdr:col>
      <xdr:colOff>219075</xdr:colOff>
      <xdr:row>29</xdr:row>
      <xdr:rowOff>28575</xdr:rowOff>
    </xdr:to>
    <xdr:graphicFrame macro="">
      <xdr:nvGraphicFramePr>
        <xdr:cNvPr id="93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28</xdr:row>
      <xdr:rowOff>142875</xdr:rowOff>
    </xdr:from>
    <xdr:to>
      <xdr:col>14</xdr:col>
      <xdr:colOff>238125</xdr:colOff>
      <xdr:row>55</xdr:row>
      <xdr:rowOff>171450</xdr:rowOff>
    </xdr:to>
    <xdr:graphicFrame macro="">
      <xdr:nvGraphicFramePr>
        <xdr:cNvPr id="93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="75" zoomScaleNormal="75" workbookViewId="0"/>
  </sheetViews>
  <sheetFormatPr defaultRowHeight="13.5" x14ac:dyDescent="0.15"/>
  <cols>
    <col min="2" max="2" width="12" customWidth="1"/>
    <col min="3" max="3" width="10.375" customWidth="1"/>
    <col min="4" max="4" width="23.5" bestFit="1" customWidth="1"/>
    <col min="5" max="5" width="11.25" customWidth="1"/>
    <col min="6" max="6" width="12.375" customWidth="1"/>
    <col min="7" max="7" width="9.75" customWidth="1"/>
  </cols>
  <sheetData>
    <row r="1" spans="1:9" ht="14.25" thickBot="1" x14ac:dyDescent="0.2">
      <c r="C1" s="2"/>
      <c r="D1" s="13" t="s">
        <v>0</v>
      </c>
      <c r="E1" s="14">
        <f>B12</f>
        <v>45741151</v>
      </c>
      <c r="F1" s="15">
        <f>SUM(F2:F25)</f>
        <v>1</v>
      </c>
    </row>
    <row r="2" spans="1:9" ht="19.5" thickTop="1" x14ac:dyDescent="0.2">
      <c r="A2" t="s">
        <v>0</v>
      </c>
      <c r="B2" s="1">
        <f>B12</f>
        <v>45741151</v>
      </c>
      <c r="C2" s="2"/>
      <c r="D2" t="s">
        <v>1</v>
      </c>
      <c r="E2" s="20">
        <v>24257896</v>
      </c>
      <c r="F2" s="6">
        <f>E2/E$1</f>
        <v>0.53032981177058702</v>
      </c>
      <c r="I2" s="26" t="s">
        <v>49</v>
      </c>
    </row>
    <row r="3" spans="1:9" x14ac:dyDescent="0.15">
      <c r="D3" t="s">
        <v>11</v>
      </c>
      <c r="E3" s="16">
        <v>179846</v>
      </c>
      <c r="F3" s="6">
        <f t="shared" ref="F3:F25" si="0">E3/E$1</f>
        <v>3.9318206050389945E-3</v>
      </c>
    </row>
    <row r="4" spans="1:9" x14ac:dyDescent="0.15">
      <c r="A4" t="s">
        <v>1</v>
      </c>
      <c r="B4" s="3">
        <f>E2</f>
        <v>24257896</v>
      </c>
      <c r="C4" s="6">
        <f t="shared" ref="C4:C5" si="1">B4/B$2</f>
        <v>0.53032981177058702</v>
      </c>
      <c r="D4" t="s">
        <v>13</v>
      </c>
      <c r="E4" s="16">
        <v>18344</v>
      </c>
      <c r="F4" s="6">
        <f t="shared" si="0"/>
        <v>4.010393179655667E-4</v>
      </c>
    </row>
    <row r="5" spans="1:9" x14ac:dyDescent="0.15">
      <c r="A5" t="s">
        <v>2</v>
      </c>
      <c r="B5" s="19">
        <f>E18</f>
        <v>7535060</v>
      </c>
      <c r="C5" s="6">
        <f t="shared" si="1"/>
        <v>0.16473262773820449</v>
      </c>
      <c r="D5" s="2" t="s">
        <v>39</v>
      </c>
      <c r="E5" s="16">
        <v>335261</v>
      </c>
      <c r="F5" s="6">
        <f t="shared" si="0"/>
        <v>7.3295269723317631E-3</v>
      </c>
    </row>
    <row r="6" spans="1:9" x14ac:dyDescent="0.15">
      <c r="A6" t="s">
        <v>14</v>
      </c>
      <c r="B6" s="27">
        <f>E25</f>
        <v>1524500</v>
      </c>
      <c r="C6" s="6">
        <f t="shared" ref="C6:C11" si="2">B6/B$2</f>
        <v>3.3328850863416186E-2</v>
      </c>
      <c r="D6" s="2" t="s">
        <v>40</v>
      </c>
      <c r="E6" s="16">
        <v>356231</v>
      </c>
      <c r="F6" s="6">
        <f t="shared" si="0"/>
        <v>7.7879763016894784E-3</v>
      </c>
    </row>
    <row r="7" spans="1:9" x14ac:dyDescent="0.15">
      <c r="A7" t="s">
        <v>6</v>
      </c>
      <c r="B7" s="19">
        <f>E19</f>
        <v>2435482</v>
      </c>
      <c r="C7" s="6">
        <f t="shared" si="2"/>
        <v>5.3244877899989877E-2</v>
      </c>
      <c r="D7" s="2" t="s">
        <v>48</v>
      </c>
      <c r="E7" s="16">
        <v>126783</v>
      </c>
      <c r="F7" s="6">
        <f t="shared" si="0"/>
        <v>2.7717492286103602E-3</v>
      </c>
    </row>
    <row r="8" spans="1:9" x14ac:dyDescent="0.15">
      <c r="A8" t="s">
        <v>10</v>
      </c>
      <c r="B8" s="19">
        <f>E23</f>
        <v>2459660</v>
      </c>
      <c r="C8" s="6">
        <f t="shared" si="2"/>
        <v>5.3773461013256967E-2</v>
      </c>
      <c r="D8" t="s">
        <v>27</v>
      </c>
      <c r="E8" s="16">
        <v>2026751</v>
      </c>
      <c r="F8" s="6">
        <f>E8/E$1</f>
        <v>4.4309138613499256E-2</v>
      </c>
    </row>
    <row r="9" spans="1:9" x14ac:dyDescent="0.15">
      <c r="A9" t="s">
        <v>12</v>
      </c>
      <c r="B9" s="19">
        <f>E24</f>
        <v>1374102</v>
      </c>
      <c r="C9" s="6">
        <f t="shared" si="2"/>
        <v>3.0040826913166219E-2</v>
      </c>
      <c r="D9" t="s">
        <v>5</v>
      </c>
      <c r="E9" s="16">
        <v>3836</v>
      </c>
      <c r="F9" s="6">
        <f t="shared" si="0"/>
        <v>8.3863215422803856E-5</v>
      </c>
    </row>
    <row r="10" spans="1:9" x14ac:dyDescent="0.15">
      <c r="A10" t="s">
        <v>4</v>
      </c>
      <c r="B10" s="19">
        <f>E14</f>
        <v>633947</v>
      </c>
      <c r="C10" s="6">
        <f t="shared" si="2"/>
        <v>1.3859445731918727E-2</v>
      </c>
      <c r="D10" t="s">
        <v>7</v>
      </c>
      <c r="E10" s="16">
        <v>0</v>
      </c>
      <c r="F10" s="6">
        <f t="shared" si="0"/>
        <v>0</v>
      </c>
    </row>
    <row r="11" spans="1:9" x14ac:dyDescent="0.15">
      <c r="A11" t="s">
        <v>3</v>
      </c>
      <c r="B11" s="16">
        <f>E26</f>
        <v>5520504</v>
      </c>
      <c r="C11" s="6">
        <f t="shared" si="2"/>
        <v>0.12069009806946047</v>
      </c>
      <c r="D11" t="s">
        <v>15</v>
      </c>
      <c r="E11" s="16">
        <v>1891</v>
      </c>
      <c r="F11" s="6">
        <f t="shared" si="0"/>
        <v>4.1341329604932767E-5</v>
      </c>
    </row>
    <row r="12" spans="1:9" x14ac:dyDescent="0.15">
      <c r="B12" s="28">
        <f>SUM(B4:B11)</f>
        <v>45741151</v>
      </c>
      <c r="C12" s="6">
        <f>SUM(C4:C11)</f>
        <v>1</v>
      </c>
      <c r="D12" t="s">
        <v>47</v>
      </c>
      <c r="E12" s="16">
        <v>34435</v>
      </c>
      <c r="F12" s="6">
        <f t="shared" si="0"/>
        <v>7.5282320726909556E-4</v>
      </c>
    </row>
    <row r="13" spans="1:9" x14ac:dyDescent="0.15">
      <c r="C13" s="7"/>
      <c r="D13" t="s">
        <v>38</v>
      </c>
      <c r="E13" s="16">
        <v>54655</v>
      </c>
      <c r="F13" s="6">
        <f t="shared" si="0"/>
        <v>1.1948759225582234E-3</v>
      </c>
    </row>
    <row r="14" spans="1:9" x14ac:dyDescent="0.15">
      <c r="C14" s="7"/>
      <c r="D14" t="s">
        <v>4</v>
      </c>
      <c r="E14" s="17">
        <v>633947</v>
      </c>
      <c r="F14" s="6">
        <f t="shared" si="0"/>
        <v>1.3859445731918727E-2</v>
      </c>
    </row>
    <row r="15" spans="1:9" x14ac:dyDescent="0.15">
      <c r="C15" s="7"/>
      <c r="D15" t="s">
        <v>9</v>
      </c>
      <c r="E15" s="16">
        <v>11220</v>
      </c>
      <c r="F15" s="6">
        <f t="shared" si="0"/>
        <v>2.4529334646607382E-4</v>
      </c>
    </row>
    <row r="16" spans="1:9" x14ac:dyDescent="0.15">
      <c r="C16" s="7"/>
      <c r="D16" t="s">
        <v>16</v>
      </c>
      <c r="E16" s="16">
        <v>232315</v>
      </c>
      <c r="F16" s="6">
        <f t="shared" si="0"/>
        <v>5.0789058631253072E-3</v>
      </c>
    </row>
    <row r="17" spans="1:6" x14ac:dyDescent="0.15">
      <c r="C17" s="7"/>
      <c r="D17" t="s">
        <v>17</v>
      </c>
      <c r="E17" s="16">
        <v>1418410</v>
      </c>
      <c r="F17" s="6">
        <f t="shared" si="0"/>
        <v>3.1009495148034208E-2</v>
      </c>
    </row>
    <row r="18" spans="1:6" x14ac:dyDescent="0.15">
      <c r="C18" s="7"/>
      <c r="D18" t="s">
        <v>2</v>
      </c>
      <c r="E18" s="17">
        <v>7535060</v>
      </c>
      <c r="F18" s="6">
        <f t="shared" si="0"/>
        <v>0.16473262773820449</v>
      </c>
    </row>
    <row r="19" spans="1:6" x14ac:dyDescent="0.15">
      <c r="C19" s="8"/>
      <c r="D19" t="s">
        <v>6</v>
      </c>
      <c r="E19" s="17">
        <v>2435482</v>
      </c>
      <c r="F19" s="6">
        <f t="shared" si="0"/>
        <v>5.3244877899989877E-2</v>
      </c>
    </row>
    <row r="20" spans="1:6" x14ac:dyDescent="0.15">
      <c r="C20" s="9"/>
      <c r="D20" t="s">
        <v>18</v>
      </c>
      <c r="E20" s="16">
        <v>317782</v>
      </c>
      <c r="F20" s="6">
        <f t="shared" si="0"/>
        <v>6.9473984159253007E-3</v>
      </c>
    </row>
    <row r="21" spans="1:6" x14ac:dyDescent="0.15">
      <c r="C21" s="9"/>
      <c r="D21" t="s">
        <v>19</v>
      </c>
      <c r="E21" s="16">
        <v>198371</v>
      </c>
      <c r="F21" s="6">
        <f t="shared" si="0"/>
        <v>4.3368169725331134E-3</v>
      </c>
    </row>
    <row r="22" spans="1:6" x14ac:dyDescent="0.15">
      <c r="C22" s="9"/>
      <c r="D22" t="s">
        <v>8</v>
      </c>
      <c r="E22" s="16">
        <v>204373</v>
      </c>
      <c r="F22" s="6">
        <f t="shared" si="0"/>
        <v>4.4680336093859989E-3</v>
      </c>
    </row>
    <row r="23" spans="1:6" x14ac:dyDescent="0.15">
      <c r="C23" s="9"/>
      <c r="D23" t="s">
        <v>10</v>
      </c>
      <c r="E23" s="17">
        <v>2459660</v>
      </c>
      <c r="F23" s="6">
        <f t="shared" si="0"/>
        <v>5.3773461013256967E-2</v>
      </c>
    </row>
    <row r="24" spans="1:6" x14ac:dyDescent="0.15">
      <c r="C24" s="9"/>
      <c r="D24" t="s">
        <v>12</v>
      </c>
      <c r="E24" s="17">
        <v>1374102</v>
      </c>
      <c r="F24" s="6">
        <f t="shared" si="0"/>
        <v>3.0040826913166219E-2</v>
      </c>
    </row>
    <row r="25" spans="1:6" x14ac:dyDescent="0.15">
      <c r="D25" s="10" t="s">
        <v>14</v>
      </c>
      <c r="E25" s="18">
        <v>1524500</v>
      </c>
      <c r="F25" s="12">
        <f t="shared" si="0"/>
        <v>3.3328850863416186E-2</v>
      </c>
    </row>
    <row r="26" spans="1:6" x14ac:dyDescent="0.15">
      <c r="D26" s="11" t="s">
        <v>46</v>
      </c>
      <c r="E26" s="29">
        <f>SUM(E3:E13,E15:E17,E20:E22)</f>
        <v>5520504</v>
      </c>
      <c r="F26" s="6">
        <f>SUM(F3:F13,F15:F17,F20:F21)</f>
        <v>0.11622206446007446</v>
      </c>
    </row>
    <row r="32" spans="1:6" x14ac:dyDescent="0.15">
      <c r="A32" t="s">
        <v>20</v>
      </c>
      <c r="B32" s="24">
        <f>B42</f>
        <v>43665865</v>
      </c>
      <c r="C32" s="9"/>
    </row>
    <row r="33" spans="1:6" x14ac:dyDescent="0.15">
      <c r="B33" s="23"/>
      <c r="C33" s="9"/>
    </row>
    <row r="34" spans="1:6" x14ac:dyDescent="0.15">
      <c r="A34" t="s">
        <v>41</v>
      </c>
      <c r="B34" s="4">
        <f>E37</f>
        <v>5450014</v>
      </c>
      <c r="C34" s="6">
        <f t="shared" ref="C34:C41" si="3">B34/B$32</f>
        <v>0.12481177230772825</v>
      </c>
    </row>
    <row r="35" spans="1:6" ht="14.25" thickBot="1" x14ac:dyDescent="0.2">
      <c r="A35" t="s">
        <v>42</v>
      </c>
      <c r="B35" s="4">
        <f>E38</f>
        <v>16470040</v>
      </c>
      <c r="C35" s="6">
        <f t="shared" si="3"/>
        <v>0.37718341317640219</v>
      </c>
      <c r="D35" s="13" t="s">
        <v>28</v>
      </c>
      <c r="E35" s="25">
        <f>B42</f>
        <v>43665865</v>
      </c>
      <c r="F35" s="15">
        <f>SUM(F36:F50)</f>
        <v>0.99999999999999989</v>
      </c>
    </row>
    <row r="36" spans="1:6" ht="14.25" thickTop="1" x14ac:dyDescent="0.15">
      <c r="A36" t="s">
        <v>43</v>
      </c>
      <c r="B36" s="4">
        <f>E39</f>
        <v>4386927</v>
      </c>
      <c r="C36" s="6">
        <f t="shared" si="3"/>
        <v>0.10046582152901357</v>
      </c>
      <c r="D36" t="s">
        <v>24</v>
      </c>
      <c r="E36" s="4">
        <v>377442</v>
      </c>
      <c r="F36" s="6">
        <f>E36/E$35</f>
        <v>8.6438686145344883E-3</v>
      </c>
    </row>
    <row r="37" spans="1:6" x14ac:dyDescent="0.15">
      <c r="A37" t="s">
        <v>44</v>
      </c>
      <c r="B37" s="4">
        <f>E43</f>
        <v>5755537</v>
      </c>
      <c r="C37" s="6">
        <f t="shared" si="3"/>
        <v>0.13180861068479921</v>
      </c>
      <c r="D37" t="s">
        <v>29</v>
      </c>
      <c r="E37" s="5">
        <v>5450014</v>
      </c>
      <c r="F37" s="6">
        <f t="shared" ref="F37:F50" si="4">E37/E$35</f>
        <v>0.12481177230772825</v>
      </c>
    </row>
    <row r="38" spans="1:6" x14ac:dyDescent="0.15">
      <c r="A38" t="s">
        <v>22</v>
      </c>
      <c r="B38" s="4">
        <f>E44</f>
        <v>1858443</v>
      </c>
      <c r="C38" s="6">
        <f t="shared" si="3"/>
        <v>4.2560544718397313E-2</v>
      </c>
      <c r="D38" t="s">
        <v>21</v>
      </c>
      <c r="E38" s="5">
        <v>16470040</v>
      </c>
      <c r="F38" s="6">
        <f t="shared" si="4"/>
        <v>0.37718341317640219</v>
      </c>
    </row>
    <row r="39" spans="1:6" x14ac:dyDescent="0.15">
      <c r="A39" t="s">
        <v>45</v>
      </c>
      <c r="B39" s="4">
        <f>E45</f>
        <v>4691082</v>
      </c>
      <c r="C39" s="6">
        <f t="shared" si="3"/>
        <v>0.10743133108665087</v>
      </c>
      <c r="D39" t="s">
        <v>30</v>
      </c>
      <c r="E39" s="5">
        <v>4386927</v>
      </c>
      <c r="F39" s="6">
        <f t="shared" si="4"/>
        <v>0.10046582152901357</v>
      </c>
    </row>
    <row r="40" spans="1:6" x14ac:dyDescent="0.15">
      <c r="A40" t="s">
        <v>26</v>
      </c>
      <c r="B40" s="4">
        <f>E47</f>
        <v>4312883</v>
      </c>
      <c r="C40" s="6">
        <f t="shared" si="3"/>
        <v>9.8770126275982389E-2</v>
      </c>
      <c r="D40" t="s">
        <v>25</v>
      </c>
      <c r="E40" s="4">
        <v>22329</v>
      </c>
      <c r="F40" s="6">
        <f t="shared" si="4"/>
        <v>5.113605329929912E-4</v>
      </c>
    </row>
    <row r="41" spans="1:6" x14ac:dyDescent="0.15">
      <c r="A41" t="s">
        <v>3</v>
      </c>
      <c r="B41" s="30">
        <f>E51</f>
        <v>740939</v>
      </c>
      <c r="C41" s="6">
        <f t="shared" si="3"/>
        <v>1.6968380221026196E-2</v>
      </c>
      <c r="D41" t="s">
        <v>31</v>
      </c>
      <c r="E41" s="4">
        <v>26125</v>
      </c>
      <c r="F41" s="6">
        <f t="shared" si="4"/>
        <v>5.9829342668466542E-4</v>
      </c>
    </row>
    <row r="42" spans="1:6" x14ac:dyDescent="0.15">
      <c r="B42" s="28">
        <f>SUM(B34:B41)</f>
        <v>43665865</v>
      </c>
      <c r="C42" s="6">
        <f>SUM(C34:C41)</f>
        <v>0.99999999999999989</v>
      </c>
      <c r="D42" t="s">
        <v>23</v>
      </c>
      <c r="E42" s="4">
        <v>270487</v>
      </c>
      <c r="F42" s="6">
        <f t="shared" si="4"/>
        <v>6.1944725015753155E-3</v>
      </c>
    </row>
    <row r="43" spans="1:6" x14ac:dyDescent="0.15">
      <c r="D43" t="s">
        <v>32</v>
      </c>
      <c r="E43" s="5">
        <v>5755537</v>
      </c>
      <c r="F43" s="6">
        <f t="shared" si="4"/>
        <v>0.13180861068479921</v>
      </c>
    </row>
    <row r="44" spans="1:6" x14ac:dyDescent="0.15">
      <c r="D44" t="s">
        <v>22</v>
      </c>
      <c r="E44" s="5">
        <v>1858443</v>
      </c>
      <c r="F44" s="6">
        <f t="shared" si="4"/>
        <v>4.2560544718397313E-2</v>
      </c>
    </row>
    <row r="45" spans="1:6" x14ac:dyDescent="0.15">
      <c r="D45" t="s">
        <v>33</v>
      </c>
      <c r="E45" s="5">
        <v>4691082</v>
      </c>
      <c r="F45" s="6">
        <f t="shared" si="4"/>
        <v>0.10743133108665087</v>
      </c>
    </row>
    <row r="46" spans="1:6" x14ac:dyDescent="0.15">
      <c r="D46" t="s">
        <v>34</v>
      </c>
      <c r="E46" s="4">
        <v>44406</v>
      </c>
      <c r="F46" s="6">
        <f t="shared" si="4"/>
        <v>1.0169499676692538E-3</v>
      </c>
    </row>
    <row r="47" spans="1:6" x14ac:dyDescent="0.15">
      <c r="D47" t="s">
        <v>26</v>
      </c>
      <c r="E47" s="5">
        <v>4312883</v>
      </c>
      <c r="F47" s="6">
        <f t="shared" si="4"/>
        <v>9.8770126275982389E-2</v>
      </c>
    </row>
    <row r="48" spans="1:6" x14ac:dyDescent="0.15">
      <c r="D48" t="s">
        <v>35</v>
      </c>
      <c r="E48" s="4">
        <v>150</v>
      </c>
      <c r="F48" s="6">
        <f t="shared" si="4"/>
        <v>3.4351775694813328E-6</v>
      </c>
    </row>
    <row r="49" spans="4:6" x14ac:dyDescent="0.15">
      <c r="D49" t="s">
        <v>36</v>
      </c>
      <c r="E49" s="21">
        <v>0</v>
      </c>
      <c r="F49" s="6">
        <f t="shared" si="4"/>
        <v>0</v>
      </c>
    </row>
    <row r="50" spans="4:6" x14ac:dyDescent="0.15">
      <c r="D50" s="10" t="s">
        <v>37</v>
      </c>
      <c r="E50" s="22">
        <v>0</v>
      </c>
      <c r="F50" s="12">
        <f t="shared" si="4"/>
        <v>0</v>
      </c>
    </row>
    <row r="51" spans="4:6" x14ac:dyDescent="0.15">
      <c r="D51" s="11" t="s">
        <v>46</v>
      </c>
      <c r="E51" s="29">
        <f>SUM(E36,E40:E42,E46,E48:E50)</f>
        <v>740939</v>
      </c>
      <c r="F51" s="6">
        <f>SUM(F36,F40:F42,F48:F50)</f>
        <v>1.5951430253356942E-2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firstPageNumber="110" orientation="portrait" useFirstPageNumber="1" r:id="rId1"/>
  <headerFooter alignWithMargins="0"/>
  <ignoredErrors>
    <ignoredError sqref="B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１４－１財政</vt:lpstr>
      <vt:lpstr>'１４－１財政'!Print_Area</vt:lpstr>
    </vt:vector>
  </TitlesOfParts>
  <Company>芦屋市役所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総務部総務課文書統計係</dc:creator>
  <cp:lastModifiedBy>ashiya</cp:lastModifiedBy>
  <cp:lastPrinted>2025-02-07T04:18:00Z</cp:lastPrinted>
  <dcterms:created xsi:type="dcterms:W3CDTF">1999-03-11T09:45:39Z</dcterms:created>
  <dcterms:modified xsi:type="dcterms:W3CDTF">2025-02-07T04:18:41Z</dcterms:modified>
</cp:coreProperties>
</file>