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filterPrivacy="1" defaultThemeVersion="166925"/>
  <xr:revisionPtr revIDLastSave="0" documentId="8_{AA9B60DE-B28D-461E-A59A-125DF43B3335}" xr6:coauthVersionLast="36" xr6:coauthVersionMax="36" xr10:uidLastSave="{00000000-0000-0000-0000-000000000000}"/>
  <bookViews>
    <workbookView xWindow="0" yWindow="0" windowWidth="17820" windowHeight="4395" xr2:uid="{04D89B36-6527-4179-8C23-D2E5327AE10D}"/>
  </bookViews>
  <sheets>
    <sheet name="シミュレーション例 太陽光単体（FIT 25年度10月～3月)" sheetId="20" r:id="rId1"/>
    <sheet name="太陽光単体（FIT 25年度10月～3月)" sheetId="25" r:id="rId2"/>
    <sheet name="太陽光＋蓄電池（FIT 25年度10月～3月） " sheetId="23"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5" l="1"/>
  <c r="G13" i="25" s="1"/>
  <c r="F10" i="25"/>
  <c r="D10" i="25"/>
  <c r="C10" i="25"/>
  <c r="E10" i="25" s="1"/>
  <c r="G10" i="25" s="1"/>
  <c r="G15" i="25" s="1"/>
  <c r="F9" i="25"/>
  <c r="C9" i="25"/>
  <c r="G7" i="25"/>
  <c r="F10" i="23"/>
  <c r="F10" i="20"/>
  <c r="F9" i="23"/>
  <c r="E13" i="23"/>
  <c r="G13" i="23" s="1"/>
  <c r="C10" i="23"/>
  <c r="D10" i="23" s="1"/>
  <c r="E10" i="23" s="1"/>
  <c r="G10" i="23" s="1"/>
  <c r="C9" i="23"/>
  <c r="G7" i="23"/>
  <c r="F9" i="20"/>
  <c r="F13" i="20"/>
  <c r="G13" i="20" s="1"/>
  <c r="C10" i="20"/>
  <c r="D10" i="20" s="1"/>
  <c r="E10" i="20" s="1"/>
  <c r="C9" i="20"/>
  <c r="G7" i="20"/>
  <c r="D9" i="25" l="1"/>
  <c r="E9" i="25" s="1"/>
  <c r="G9" i="25" s="1"/>
  <c r="G16" i="25" s="1"/>
  <c r="G17" i="25" s="1"/>
  <c r="G10" i="20"/>
  <c r="G15" i="20" s="1"/>
  <c r="G15" i="23"/>
  <c r="D9" i="23"/>
  <c r="E9" i="23" s="1"/>
  <c r="G9" i="23" s="1"/>
  <c r="G16" i="23" s="1"/>
  <c r="D9" i="20"/>
  <c r="E9" i="20" s="1"/>
  <c r="G9" i="20" s="1"/>
  <c r="G16" i="20" s="1"/>
  <c r="G17" i="20" l="1"/>
  <c r="G17" i="23"/>
</calcChain>
</file>

<file path=xl/sharedStrings.xml><?xml version="1.0" encoding="utf-8"?>
<sst xmlns="http://schemas.openxmlformats.org/spreadsheetml/2006/main" count="119" uniqueCount="40">
  <si>
    <t>FIT</t>
    <phoneticPr fontId="4"/>
  </si>
  <si>
    <t>非FIT</t>
    <rPh sb="0" eb="4">
      <t>ヒフィ</t>
    </rPh>
    <phoneticPr fontId="4"/>
  </si>
  <si>
    <t>＜注意＞</t>
    <rPh sb="1" eb="3">
      <t>チュウイ</t>
    </rPh>
    <phoneticPr fontId="4"/>
  </si>
  <si>
    <t>自家消費率</t>
    <rPh sb="0" eb="2">
      <t>ジカ</t>
    </rPh>
    <rPh sb="2" eb="5">
      <t>ショウヒリツ</t>
    </rPh>
    <phoneticPr fontId="4"/>
  </si>
  <si>
    <t>％</t>
    <phoneticPr fontId="4"/>
  </si>
  <si>
    <t>補助金なし（10年間計）</t>
    <rPh sb="8" eb="10">
      <t>ネンカン</t>
    </rPh>
    <rPh sb="10" eb="11">
      <t>ケイ</t>
    </rPh>
    <phoneticPr fontId="4"/>
  </si>
  <si>
    <t>補助金あり（10年間計）</t>
    <phoneticPr fontId="4"/>
  </si>
  <si>
    <t>差額</t>
    <rPh sb="0" eb="2">
      <t>サガク</t>
    </rPh>
    <phoneticPr fontId="4"/>
  </si>
  <si>
    <t>売電金額(10年間)</t>
    <rPh sb="0" eb="2">
      <t>バイデン</t>
    </rPh>
    <rPh sb="2" eb="4">
      <t>キンガク</t>
    </rPh>
    <rPh sb="7" eb="9">
      <t>ネンカン</t>
    </rPh>
    <phoneticPr fontId="4"/>
  </si>
  <si>
    <t>補助額合計</t>
    <rPh sb="0" eb="3">
      <t>ホジョガク</t>
    </rPh>
    <rPh sb="3" eb="5">
      <t>ゴウケイ</t>
    </rPh>
    <phoneticPr fontId="4"/>
  </si>
  <si>
    <t>太陽光設置容量</t>
    <rPh sb="0" eb="3">
      <t>タイヨウコウ</t>
    </rPh>
    <rPh sb="3" eb="5">
      <t>セッチ</t>
    </rPh>
    <rPh sb="5" eb="7">
      <t>ヨウリョウ</t>
    </rPh>
    <phoneticPr fontId="4"/>
  </si>
  <si>
    <t>FIT（売電金額）</t>
    <rPh sb="4" eb="6">
      <t>バイデン</t>
    </rPh>
    <rPh sb="6" eb="8">
      <t>キンガク</t>
    </rPh>
    <phoneticPr fontId="4"/>
  </si>
  <si>
    <t>非FIT（売電金額＋補助金）</t>
    <rPh sb="0" eb="1">
      <t>ヒ</t>
    </rPh>
    <rPh sb="7" eb="9">
      <t>キンガク</t>
    </rPh>
    <rPh sb="10" eb="13">
      <t>ホジョキン</t>
    </rPh>
    <phoneticPr fontId="4"/>
  </si>
  <si>
    <t>補助金額</t>
    <rPh sb="0" eb="2">
      <t>ホジョ</t>
    </rPh>
    <rPh sb="2" eb="4">
      <t>キンガク</t>
    </rPh>
    <phoneticPr fontId="4"/>
  </si>
  <si>
    <t>太陽光導入　簡易シミュレーション試算(対象：個人）</t>
    <rPh sb="0" eb="3">
      <t>タイヨウコウ</t>
    </rPh>
    <rPh sb="3" eb="5">
      <t>ドウニュウ</t>
    </rPh>
    <rPh sb="6" eb="8">
      <t>カンイ</t>
    </rPh>
    <rPh sb="16" eb="18">
      <t>シサン</t>
    </rPh>
    <rPh sb="19" eb="21">
      <t>タイショウ</t>
    </rPh>
    <rPh sb="22" eb="24">
      <t>コジン</t>
    </rPh>
    <phoneticPr fontId="4"/>
  </si>
  <si>
    <t>①</t>
    <phoneticPr fontId="4"/>
  </si>
  <si>
    <t>②</t>
    <phoneticPr fontId="4"/>
  </si>
  <si>
    <t>③</t>
    <phoneticPr fontId="4"/>
  </si>
  <si>
    <t>②＋③</t>
    <phoneticPr fontId="4"/>
  </si>
  <si>
    <t>ご入力ください</t>
    <rPh sb="1" eb="3">
      <t>ニュウリョク</t>
    </rPh>
    <phoneticPr fontId="4"/>
  </si>
  <si>
    <t>・太陽光発電量は、設置する方角や角度、製品仕様、天候、時季などにより変化します</t>
    <rPh sb="1" eb="7">
      <t>タイヨウコウハツデンリョウ</t>
    </rPh>
    <rPh sb="9" eb="11">
      <t>セッチ</t>
    </rPh>
    <rPh sb="13" eb="15">
      <t>ホウガク</t>
    </rPh>
    <rPh sb="16" eb="18">
      <t>カクド</t>
    </rPh>
    <rPh sb="19" eb="21">
      <t>セイヒン</t>
    </rPh>
    <rPh sb="21" eb="23">
      <t>シヨウ</t>
    </rPh>
    <rPh sb="24" eb="26">
      <t>テンコウ</t>
    </rPh>
    <rPh sb="27" eb="29">
      <t>ジキ</t>
    </rPh>
    <rPh sb="34" eb="36">
      <t>ヘンカ</t>
    </rPh>
    <phoneticPr fontId="4"/>
  </si>
  <si>
    <t>・上記試算結果は、固定価格買取制度（FIT10年）を利用した場合との比較となります</t>
    <rPh sb="1" eb="3">
      <t>ジョウキ</t>
    </rPh>
    <rPh sb="3" eb="5">
      <t>シサン</t>
    </rPh>
    <rPh sb="5" eb="7">
      <t>ケッカ</t>
    </rPh>
    <rPh sb="9" eb="11">
      <t>コテイ</t>
    </rPh>
    <rPh sb="11" eb="17">
      <t>カカクカイトリセイド</t>
    </rPh>
    <rPh sb="26" eb="28">
      <t>リヨウ</t>
    </rPh>
    <rPh sb="30" eb="32">
      <t>バアイ</t>
    </rPh>
    <rPh sb="34" eb="36">
      <t>ヒカク</t>
    </rPh>
    <phoneticPr fontId="4"/>
  </si>
  <si>
    <t>・FIT制度は変更になることがありますので、加入時の制度を必ずご確認ください</t>
    <rPh sb="4" eb="6">
      <t>セイド</t>
    </rPh>
    <rPh sb="7" eb="9">
      <t>ヘンコウ</t>
    </rPh>
    <rPh sb="22" eb="25">
      <t>カニュウジ</t>
    </rPh>
    <rPh sb="26" eb="28">
      <t>セイド</t>
    </rPh>
    <rPh sb="29" eb="30">
      <t>カナラ</t>
    </rPh>
    <rPh sb="32" eb="34">
      <t>カクニン</t>
    </rPh>
    <phoneticPr fontId="4"/>
  </si>
  <si>
    <t>・上記試算は、一定の条件下での簡易計算式となります</t>
    <rPh sb="1" eb="3">
      <t>ジョウキ</t>
    </rPh>
    <rPh sb="3" eb="5">
      <t>シサン</t>
    </rPh>
    <phoneticPr fontId="4"/>
  </si>
  <si>
    <t>・実際の自家消費電力量は、家族構成や電化製品、生活様式などにより必ずしも試算通りの自家消費率とならないことがあります</t>
    <rPh sb="1" eb="3">
      <t>ジッサイ</t>
    </rPh>
    <rPh sb="4" eb="8">
      <t>ジカショウヒ</t>
    </rPh>
    <rPh sb="8" eb="11">
      <t>デンリョクリョウ</t>
    </rPh>
    <rPh sb="13" eb="17">
      <t>カゾクコウセイ</t>
    </rPh>
    <rPh sb="18" eb="20">
      <t>デンカ</t>
    </rPh>
    <rPh sb="20" eb="22">
      <t>セイヒン</t>
    </rPh>
    <rPh sb="23" eb="25">
      <t>セイカツ</t>
    </rPh>
    <rPh sb="25" eb="27">
      <t>ヨウシキ</t>
    </rPh>
    <rPh sb="32" eb="33">
      <t>カナラ</t>
    </rPh>
    <rPh sb="36" eb="38">
      <t>シサン</t>
    </rPh>
    <rPh sb="38" eb="39">
      <t>トオ</t>
    </rPh>
    <rPh sb="41" eb="45">
      <t>ジカショウヒ</t>
    </rPh>
    <rPh sb="45" eb="46">
      <t>リツ</t>
    </rPh>
    <phoneticPr fontId="4"/>
  </si>
  <si>
    <t>・年間予想発電量については、環境共創イニシアチブ（太陽光発電による平均年間創エネルギー量（kWh）、兵庫県）を元にした試算となります</t>
    <rPh sb="1" eb="3">
      <t>ネンカン</t>
    </rPh>
    <rPh sb="3" eb="5">
      <t>ヨソウ</t>
    </rPh>
    <rPh sb="5" eb="7">
      <t>ハツデン</t>
    </rPh>
    <rPh sb="7" eb="8">
      <t>リョウ</t>
    </rPh>
    <rPh sb="50" eb="53">
      <t>ヒョウゴケン</t>
    </rPh>
    <rPh sb="55" eb="56">
      <t>モト</t>
    </rPh>
    <rPh sb="59" eb="61">
      <t>シサン</t>
    </rPh>
    <phoneticPr fontId="4"/>
  </si>
  <si>
    <t>・補助金額には一定の要件があります</t>
    <rPh sb="1" eb="3">
      <t>ホジョ</t>
    </rPh>
    <rPh sb="3" eb="5">
      <t>キンガク</t>
    </rPh>
    <rPh sb="7" eb="9">
      <t>イッテイ</t>
    </rPh>
    <rPh sb="10" eb="12">
      <t>ヨウケン</t>
    </rPh>
    <phoneticPr fontId="4"/>
  </si>
  <si>
    <t>・FIT（調達価格1kWhあたり）については、事業認定日が2025年度10月～3月の調達価格での試算となります</t>
    <rPh sb="34" eb="35">
      <t>ド</t>
    </rPh>
    <phoneticPr fontId="4"/>
  </si>
  <si>
    <t>蓄電池補助額（※1）</t>
    <rPh sb="0" eb="3">
      <t>チクデンチ</t>
    </rPh>
    <rPh sb="3" eb="5">
      <t>ホジョ</t>
    </rPh>
    <rPh sb="5" eb="6">
      <t>ガク</t>
    </rPh>
    <phoneticPr fontId="4"/>
  </si>
  <si>
    <t>・※1 補助対象経費合計額85万円（税抜）以上を想定しております（補助対象経費合計額85万円（税抜）未満の場合は補助金額が変動します）</t>
    <rPh sb="4" eb="6">
      <t>ホジョ</t>
    </rPh>
    <rPh sb="6" eb="8">
      <t>タイショウ</t>
    </rPh>
    <rPh sb="8" eb="10">
      <t>ケイヒ</t>
    </rPh>
    <rPh sb="10" eb="13">
      <t>ゴウケイガク</t>
    </rPh>
    <rPh sb="15" eb="16">
      <t>マン</t>
    </rPh>
    <rPh sb="16" eb="17">
      <t>エン</t>
    </rPh>
    <rPh sb="18" eb="20">
      <t>ゼイヌ</t>
    </rPh>
    <rPh sb="21" eb="23">
      <t>イジョウ</t>
    </rPh>
    <rPh sb="24" eb="26">
      <t>ソウテイ</t>
    </rPh>
    <rPh sb="50" eb="52">
      <t>ミマン</t>
    </rPh>
    <rPh sb="53" eb="55">
      <t>バアイ</t>
    </rPh>
    <rPh sb="56" eb="58">
      <t>ホジョ</t>
    </rPh>
    <rPh sb="58" eb="60">
      <t>キンガク</t>
    </rPh>
    <rPh sb="61" eb="63">
      <t>ヘンドウ</t>
    </rPh>
    <phoneticPr fontId="4"/>
  </si>
  <si>
    <t xml:space="preserve">　　（出典） SII：一般社団法人 環境共創イニシアチブ｜公開データ・資料  </t>
    <phoneticPr fontId="4"/>
  </si>
  <si>
    <t>年間予想発電量(kWh)</t>
    <rPh sb="0" eb="2">
      <t>ネンカン</t>
    </rPh>
    <rPh sb="2" eb="4">
      <t>ヨソウ</t>
    </rPh>
    <rPh sb="4" eb="6">
      <t>ハツデン</t>
    </rPh>
    <rPh sb="6" eb="7">
      <t>リョウ</t>
    </rPh>
    <phoneticPr fontId="4"/>
  </si>
  <si>
    <t>年間自家消費電力量(kWh)</t>
    <rPh sb="0" eb="2">
      <t>ネンカン</t>
    </rPh>
    <rPh sb="2" eb="6">
      <t>ジカショウヒ</t>
    </rPh>
    <rPh sb="6" eb="9">
      <t>デンリョクリョウ</t>
    </rPh>
    <phoneticPr fontId="4"/>
  </si>
  <si>
    <r>
      <t>年間余剰電力量(kWh</t>
    </r>
    <r>
      <rPr>
        <sz val="11"/>
        <rFont val="ＭＳ Ｐゴシック"/>
        <family val="3"/>
        <charset val="128"/>
      </rPr>
      <t>)</t>
    </r>
    <rPh sb="0" eb="2">
      <t>ネンカン</t>
    </rPh>
    <rPh sb="2" eb="4">
      <t>ヨジョウ</t>
    </rPh>
    <rPh sb="4" eb="6">
      <t>デンリョク</t>
    </rPh>
    <rPh sb="6" eb="7">
      <t>リョウ</t>
    </rPh>
    <phoneticPr fontId="4"/>
  </si>
  <si>
    <t>買取単価(円/kWh)</t>
    <rPh sb="0" eb="2">
      <t>カイトリ</t>
    </rPh>
    <rPh sb="2" eb="4">
      <t>タンカ</t>
    </rPh>
    <rPh sb="4" eb="6">
      <t>ウリタンカ</t>
    </rPh>
    <rPh sb="5" eb="6">
      <t>エン</t>
    </rPh>
    <phoneticPr fontId="4"/>
  </si>
  <si>
    <t>補助額(7万円/kWh)</t>
    <rPh sb="0" eb="2">
      <t>ホジョ</t>
    </rPh>
    <rPh sb="2" eb="3">
      <t>ガク</t>
    </rPh>
    <phoneticPr fontId="4"/>
  </si>
  <si>
    <t>・非FIT買取単価については、大阪ガス株式会社（芦屋市向けの新設非FIT買取プラン：単価10年平均）の単価を基準としております</t>
    <rPh sb="1" eb="2">
      <t>ヒ</t>
    </rPh>
    <rPh sb="5" eb="7">
      <t>カイトリ</t>
    </rPh>
    <rPh sb="7" eb="9">
      <t>タンカ</t>
    </rPh>
    <rPh sb="15" eb="17">
      <t>オオサカ</t>
    </rPh>
    <rPh sb="19" eb="23">
      <t>カブシキガイシャ</t>
    </rPh>
    <rPh sb="30" eb="32">
      <t>シンセツ</t>
    </rPh>
    <rPh sb="32" eb="33">
      <t>ヒ</t>
    </rPh>
    <rPh sb="36" eb="38">
      <t>カイトリ</t>
    </rPh>
    <rPh sb="42" eb="44">
      <t>タンカ</t>
    </rPh>
    <rPh sb="46" eb="47">
      <t>ネン</t>
    </rPh>
    <rPh sb="47" eb="49">
      <t>ヘイキン</t>
    </rPh>
    <rPh sb="51" eb="53">
      <t>タンカ</t>
    </rPh>
    <rPh sb="54" eb="56">
      <t>キジュン</t>
    </rPh>
    <phoneticPr fontId="4"/>
  </si>
  <si>
    <t>・新設非FIT契約をされますと、以後FIT制度（固定価格買取制度）はご利用できなくなります</t>
    <phoneticPr fontId="4"/>
  </si>
  <si>
    <t>太陽光補助額(7万円/kWh)</t>
    <rPh sb="0" eb="3">
      <t>タイヨウコウ</t>
    </rPh>
    <rPh sb="3" eb="5">
      <t>ホジョ</t>
    </rPh>
    <rPh sb="5" eb="6">
      <t>ガク</t>
    </rPh>
    <phoneticPr fontId="4"/>
  </si>
  <si>
    <t>kW</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</si>
</sst>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
  </numFmts>
  <fonts count="20"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b/>
      <sz val="11"/>
      <color rgb="FFFF0000"/>
      <name val="ＭＳ Ｐゴシック"/>
      <family val="3"/>
      <charset val="128"/>
    </font>
    <font>
      <sz val="11"/>
      <color theme="0"/>
      <name val="ＭＳ Ｐゴシック"/>
      <family val="2"/>
      <charset val="128"/>
    </font>
    <font>
      <b/>
      <sz val="11"/>
      <color theme="1"/>
      <name val="ＭＳ Ｐゴシック"/>
      <family val="3"/>
      <charset val="128"/>
    </font>
    <font>
      <sz val="11"/>
      <color rgb="FFFF0000"/>
      <name val="ＭＳ Ｐゴシック"/>
      <family val="3"/>
      <charset val="128"/>
    </font>
    <font>
      <sz val="11"/>
      <name val="ＭＳ Ｐゴシック"/>
      <family val="3"/>
      <charset val="128"/>
    </font>
    <font>
      <b/>
      <sz val="11"/>
      <name val="ＭＳ Ｐゴシック"/>
      <family val="3"/>
      <charset val="128"/>
    </font>
    <font>
      <b/>
      <sz val="16"/>
      <color theme="1"/>
      <name val="ＭＳ Ｐゴシック"/>
      <family val="3"/>
      <charset val="128"/>
    </font>
    <font>
      <b/>
      <sz val="14"/>
      <color theme="1"/>
      <name val="ＭＳ Ｐゴシック"/>
      <family val="3"/>
      <charset val="128"/>
    </font>
    <font>
      <b/>
      <sz val="20"/>
      <color theme="1"/>
      <name val="ＭＳ Ｐゴシック"/>
      <family val="3"/>
      <charset val="128"/>
    </font>
    <font>
      <sz val="11"/>
      <color theme="5" tint="0.39997558519241921"/>
      <name val="ＭＳ Ｐゴシック"/>
      <family val="2"/>
      <charset val="128"/>
    </font>
    <font>
      <sz val="11"/>
      <color theme="5" tint="0.59999389629810485"/>
      <name val="ＭＳ Ｐゴシック"/>
      <family val="2"/>
      <charset val="128"/>
    </font>
    <font>
      <u/>
      <sz val="11"/>
      <color theme="10"/>
      <name val="ＭＳ Ｐゴシック"/>
      <family val="2"/>
      <charset val="128"/>
    </font>
    <font>
      <sz val="11"/>
      <color theme="1"/>
      <name val="ＭＳ Ｐゴシック"/>
      <family val="3"/>
      <charset val="128"/>
    </font>
    <font>
      <u/>
      <sz val="11"/>
      <color theme="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style="thick">
        <color theme="5" tint="0.39994506668294322"/>
      </left>
      <right style="thick">
        <color theme="5" tint="0.39994506668294322"/>
      </right>
      <top style="thick">
        <color theme="5" tint="0.39994506668294322"/>
      </top>
      <bottom style="thick">
        <color theme="5" tint="0.39994506668294322"/>
      </bottom>
      <diagonal/>
    </border>
    <border>
      <left/>
      <right/>
      <top style="thin">
        <color indexed="64"/>
      </top>
      <bottom style="thin">
        <color indexed="64"/>
      </bottom>
      <diagonal/>
    </border>
    <border>
      <left style="thin">
        <color indexed="64"/>
      </left>
      <right/>
      <top/>
      <bottom style="thin">
        <color indexed="64"/>
      </bottom>
      <diagonal/>
    </border>
    <border>
      <left style="thick">
        <color theme="5" tint="0.39994506668294322"/>
      </left>
      <right style="thick">
        <color theme="5" tint="0.39994506668294322"/>
      </right>
      <top style="thick">
        <color theme="5" tint="0.39991454817346722"/>
      </top>
      <bottom style="thick">
        <color theme="5" tint="0.39994506668294322"/>
      </bottom>
      <diagonal/>
    </border>
    <border>
      <left/>
      <right/>
      <top style="thin">
        <color indexed="64"/>
      </top>
      <bottom/>
      <diagonal/>
    </border>
  </borders>
  <cellStyleXfs count="6">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7">
    <xf numFmtId="0" fontId="0" fillId="0" borderId="0" xfId="0">
      <alignment vertical="center"/>
    </xf>
    <xf numFmtId="0" fontId="14" fillId="0" borderId="0" xfId="0" applyFont="1">
      <alignment vertical="center"/>
    </xf>
    <xf numFmtId="0" fontId="15" fillId="0" borderId="0" xfId="0" applyFont="1" applyFill="1">
      <alignment vertical="center"/>
    </xf>
    <xf numFmtId="0" fontId="15" fillId="0" borderId="0" xfId="0" applyFont="1">
      <alignment vertical="center"/>
    </xf>
    <xf numFmtId="176" fontId="12" fillId="0" borderId="7" xfId="0" applyNumberFormat="1" applyFont="1" applyBorder="1" applyAlignment="1" applyProtection="1">
      <alignment horizontal="center" vertical="center"/>
      <protection locked="0"/>
    </xf>
    <xf numFmtId="0" fontId="8" fillId="0" borderId="0" xfId="0" applyFont="1" applyFill="1" applyBorder="1">
      <alignment vertical="center"/>
    </xf>
    <xf numFmtId="0" fontId="18" fillId="0" borderId="0" xfId="5" applyFont="1" applyFill="1" applyBorder="1">
      <alignment vertical="center"/>
    </xf>
    <xf numFmtId="0" fontId="17" fillId="0" borderId="0" xfId="0" applyFont="1">
      <alignment vertical="center"/>
    </xf>
    <xf numFmtId="3" fontId="0" fillId="0" borderId="1" xfId="0" applyNumberFormat="1" applyBorder="1" applyProtection="1">
      <alignment vertical="center"/>
      <protection hidden="1"/>
    </xf>
    <xf numFmtId="0" fontId="0" fillId="0" borderId="1" xfId="0" applyBorder="1" applyAlignment="1" applyProtection="1">
      <alignment horizontal="center" vertical="center"/>
      <protection hidden="1"/>
    </xf>
    <xf numFmtId="0" fontId="0" fillId="0" borderId="1" xfId="0" applyFill="1" applyBorder="1" applyProtection="1">
      <alignment vertical="center"/>
      <protection hidden="1"/>
    </xf>
    <xf numFmtId="3" fontId="7" fillId="0" borderId="1" xfId="0" applyNumberFormat="1" applyFont="1" applyBorder="1" applyProtection="1">
      <alignment vertical="center"/>
      <protection hidden="1"/>
    </xf>
    <xf numFmtId="0" fontId="0" fillId="0" borderId="0" xfId="0" applyBorder="1" applyProtection="1">
      <alignment vertical="center"/>
      <protection hidden="1"/>
    </xf>
    <xf numFmtId="3" fontId="0" fillId="0" borderId="0" xfId="0" applyNumberFormat="1" applyBorder="1" applyProtection="1">
      <alignment vertical="center"/>
      <protection hidden="1"/>
    </xf>
    <xf numFmtId="3" fontId="7" fillId="0" borderId="0" xfId="0" applyNumberFormat="1" applyFont="1" applyBorder="1" applyProtection="1">
      <alignment vertical="center"/>
      <protection hidden="1"/>
    </xf>
    <xf numFmtId="0" fontId="0" fillId="0" borderId="0" xfId="0" applyProtection="1">
      <alignment vertical="center"/>
      <protection hidden="1"/>
    </xf>
    <xf numFmtId="0" fontId="0" fillId="0" borderId="0" xfId="0" applyAlignment="1" applyProtection="1">
      <alignment vertical="center" wrapText="1"/>
      <protection hidden="1"/>
    </xf>
    <xf numFmtId="3" fontId="0" fillId="0" borderId="1" xfId="0" applyNumberFormat="1" applyBorder="1" applyAlignment="1" applyProtection="1">
      <alignment horizontal="center" vertical="center"/>
      <protection hidden="1"/>
    </xf>
    <xf numFmtId="0" fontId="0" fillId="0" borderId="0" xfId="0" applyFill="1" applyProtection="1">
      <alignment vertical="center"/>
      <protection hidden="1"/>
    </xf>
    <xf numFmtId="0" fontId="7" fillId="0" borderId="0" xfId="0" applyFont="1" applyFill="1" applyAlignment="1" applyProtection="1">
      <alignment horizontal="right" vertical="center" wrapText="1"/>
      <protection hidden="1"/>
    </xf>
    <xf numFmtId="0" fontId="17" fillId="0" borderId="0" xfId="0" applyFont="1" applyFill="1" applyAlignment="1" applyProtection="1">
      <alignment horizontal="right" vertical="center" wrapText="1"/>
      <protection hidden="1"/>
    </xf>
    <xf numFmtId="3" fontId="0" fillId="0" borderId="8" xfId="0" applyNumberFormat="1" applyBorder="1" applyProtection="1">
      <alignment vertical="center"/>
      <protection hidden="1"/>
    </xf>
    <xf numFmtId="0" fontId="0" fillId="0" borderId="1" xfId="0" applyBorder="1" applyAlignment="1" applyProtection="1">
      <alignment horizontal="center" vertical="center" wrapText="1"/>
      <protection hidden="1"/>
    </xf>
    <xf numFmtId="0" fontId="0" fillId="0" borderId="4" xfId="0" applyBorder="1" applyAlignment="1" applyProtection="1">
      <alignment horizontal="center" vertical="center"/>
      <protection hidden="1"/>
    </xf>
    <xf numFmtId="3" fontId="10" fillId="0" borderId="7" xfId="0" applyNumberFormat="1" applyFont="1" applyFill="1" applyBorder="1" applyProtection="1">
      <alignment vertical="center"/>
      <protection hidden="1"/>
    </xf>
    <xf numFmtId="0" fontId="0" fillId="0" borderId="0" xfId="0" applyFill="1" applyAlignment="1" applyProtection="1">
      <alignment horizontal="right" vertical="center" wrapText="1"/>
      <protection hidden="1"/>
    </xf>
    <xf numFmtId="0" fontId="0" fillId="0" borderId="0" xfId="0" applyFill="1" applyAlignment="1" applyProtection="1">
      <alignment vertical="center" wrapText="1"/>
      <protection hidden="1"/>
    </xf>
    <xf numFmtId="3" fontId="0" fillId="0" borderId="0" xfId="0" applyNumberFormat="1" applyBorder="1" applyAlignment="1" applyProtection="1">
      <alignment horizontal="right" vertical="center"/>
      <protection hidden="1"/>
    </xf>
    <xf numFmtId="177" fontId="5" fillId="2" borderId="0" xfId="0" applyNumberFormat="1" applyFont="1" applyFill="1" applyBorder="1" applyProtection="1">
      <alignment vertical="center"/>
      <protection hidden="1"/>
    </xf>
    <xf numFmtId="0" fontId="11" fillId="0" borderId="0" xfId="0" applyFont="1" applyFill="1" applyBorder="1" applyProtection="1">
      <alignment vertical="center"/>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8" fillId="0" borderId="0" xfId="0" applyFont="1" applyProtection="1">
      <alignment vertical="center"/>
      <protection hidden="1"/>
    </xf>
    <xf numFmtId="0" fontId="0" fillId="0" borderId="0" xfId="0" applyAlignment="1" applyProtection="1">
      <alignment horizontal="right" vertical="center"/>
      <protection hidden="1"/>
    </xf>
    <xf numFmtId="9" fontId="3" fillId="0" borderId="0" xfId="0" applyNumberFormat="1" applyFont="1" applyFill="1" applyProtection="1">
      <alignment vertical="center"/>
      <protection hidden="1"/>
    </xf>
    <xf numFmtId="9" fontId="6" fillId="0" borderId="0" xfId="0" applyNumberFormat="1" applyFont="1" applyProtection="1">
      <alignment vertical="center"/>
      <protection hidden="1"/>
    </xf>
    <xf numFmtId="0" fontId="0" fillId="0" borderId="1" xfId="0" applyBorder="1" applyProtection="1">
      <alignment vertical="center"/>
      <protection hidden="1"/>
    </xf>
    <xf numFmtId="3" fontId="3" fillId="0" borderId="0" xfId="0" applyNumberFormat="1" applyFont="1" applyBorder="1" applyProtection="1">
      <alignment vertical="center"/>
      <protection hidden="1"/>
    </xf>
    <xf numFmtId="3" fontId="5" fillId="0" borderId="0" xfId="0" applyNumberFormat="1" applyFont="1" applyProtection="1">
      <alignment vertical="center"/>
      <protection hidden="1"/>
    </xf>
    <xf numFmtId="3" fontId="5" fillId="0" borderId="5" xfId="0" applyNumberFormat="1" applyFont="1" applyBorder="1" applyProtection="1">
      <alignment vertical="center"/>
      <protection hidden="1"/>
    </xf>
    <xf numFmtId="0" fontId="0" fillId="0" borderId="5" xfId="0" applyBorder="1" applyProtection="1">
      <alignment vertical="center"/>
      <protection hidden="1"/>
    </xf>
    <xf numFmtId="0" fontId="0" fillId="0" borderId="5" xfId="0" applyFill="1" applyBorder="1" applyProtection="1">
      <alignment vertical="center"/>
      <protection hidden="1"/>
    </xf>
    <xf numFmtId="0" fontId="0" fillId="0" borderId="5" xfId="0" applyFill="1" applyBorder="1" applyAlignment="1" applyProtection="1">
      <alignment vertical="center" wrapText="1"/>
      <protection hidden="1"/>
    </xf>
    <xf numFmtId="3" fontId="0" fillId="0" borderId="5" xfId="0" applyNumberFormat="1" applyBorder="1" applyProtection="1">
      <alignment vertical="center"/>
      <protection hidden="1"/>
    </xf>
    <xf numFmtId="3" fontId="7" fillId="0" borderId="5" xfId="0" applyNumberFormat="1" applyFont="1" applyBorder="1" applyProtection="1">
      <alignment vertical="center"/>
      <protection hidden="1"/>
    </xf>
    <xf numFmtId="3" fontId="0" fillId="0" borderId="0" xfId="0" applyNumberFormat="1" applyProtection="1">
      <alignment vertical="center"/>
      <protection hidden="1"/>
    </xf>
    <xf numFmtId="0" fontId="9" fillId="0" borderId="0" xfId="0" applyFont="1" applyProtection="1">
      <alignment vertical="center"/>
      <protection hidden="1"/>
    </xf>
    <xf numFmtId="0" fontId="19" fillId="0" borderId="0" xfId="5" applyFont="1" applyProtection="1">
      <alignment vertical="center"/>
      <protection hidden="1"/>
    </xf>
    <xf numFmtId="0" fontId="9" fillId="0" borderId="0" xfId="0" applyFont="1" applyFill="1" applyBorder="1" applyProtection="1">
      <alignment vertical="center"/>
      <protection hidden="1"/>
    </xf>
    <xf numFmtId="0" fontId="18" fillId="0" borderId="0" xfId="5" applyFont="1" applyProtection="1">
      <alignment vertical="center"/>
      <protection hidden="1"/>
    </xf>
    <xf numFmtId="0" fontId="11" fillId="0" borderId="0" xfId="0" applyFont="1" applyFill="1" applyProtection="1">
      <alignment vertical="center"/>
      <protection hidden="1"/>
    </xf>
    <xf numFmtId="0" fontId="11" fillId="0" borderId="6" xfId="0" applyFont="1" applyFill="1" applyBorder="1" applyAlignment="1" applyProtection="1">
      <alignment horizontal="center" vertical="center"/>
      <protection hidden="1"/>
    </xf>
    <xf numFmtId="0" fontId="7" fillId="0" borderId="0" xfId="0" applyFont="1" applyProtection="1">
      <alignment vertical="center"/>
      <protection hidden="1"/>
    </xf>
    <xf numFmtId="0" fontId="5" fillId="0" borderId="0" xfId="0" applyFont="1" applyProtection="1">
      <alignment vertical="center"/>
      <protection hidden="1"/>
    </xf>
    <xf numFmtId="3" fontId="0" fillId="0" borderId="2" xfId="0" applyNumberFormat="1" applyBorder="1" applyProtection="1">
      <alignment vertical="center"/>
      <protection hidden="1"/>
    </xf>
    <xf numFmtId="3" fontId="0" fillId="0" borderId="2" xfId="0" applyNumberFormat="1" applyFill="1" applyBorder="1" applyProtection="1">
      <alignment vertical="center"/>
      <protection hidden="1"/>
    </xf>
    <xf numFmtId="3" fontId="7" fillId="0" borderId="2" xfId="0" applyNumberFormat="1" applyFont="1" applyBorder="1" applyProtection="1">
      <alignment vertical="center"/>
      <protection hidden="1"/>
    </xf>
    <xf numFmtId="3" fontId="0" fillId="0" borderId="8" xfId="0" applyNumberFormat="1" applyFill="1" applyBorder="1" applyProtection="1">
      <alignment vertical="center"/>
      <protection hidden="1"/>
    </xf>
    <xf numFmtId="3" fontId="7" fillId="0" borderId="11" xfId="0" applyNumberFormat="1" applyFont="1" applyFill="1" applyBorder="1" applyProtection="1">
      <alignment vertical="center"/>
      <protection hidden="1"/>
    </xf>
    <xf numFmtId="0" fontId="0" fillId="0" borderId="3" xfId="0"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3" fontId="10" fillId="0" borderId="10" xfId="0" applyNumberFormat="1" applyFont="1" applyFill="1" applyBorder="1" applyProtection="1">
      <alignment vertical="center"/>
      <protection hidden="1"/>
    </xf>
    <xf numFmtId="0" fontId="9" fillId="0" borderId="0" xfId="5" applyFont="1" applyProtection="1">
      <alignment vertical="center"/>
      <protection hidden="1"/>
    </xf>
    <xf numFmtId="0" fontId="8" fillId="0" borderId="0" xfId="0" applyFont="1" applyFill="1" applyBorder="1" applyProtection="1">
      <alignment vertical="center"/>
      <protection hidden="1"/>
    </xf>
    <xf numFmtId="0" fontId="18" fillId="0" borderId="0" xfId="5" applyFont="1" applyFill="1" applyBorder="1" applyProtection="1">
      <alignment vertical="center"/>
      <protection hidden="1"/>
    </xf>
    <xf numFmtId="0" fontId="17" fillId="0" borderId="0" xfId="0" applyFont="1" applyProtection="1">
      <alignment vertical="center"/>
      <protection hidden="1"/>
    </xf>
    <xf numFmtId="0" fontId="13" fillId="0" borderId="0" xfId="0" applyFont="1" applyFill="1" applyAlignment="1" applyProtection="1">
      <alignment horizontal="center" vertical="center"/>
      <protection hidden="1"/>
    </xf>
  </cellXfs>
  <cellStyles count="6">
    <cellStyle name="パーセント 2" xfId="4" xr:uid="{4565D152-FED4-43F2-9CC4-CBE37DDF00D4}"/>
    <cellStyle name="ハイパーリンク" xfId="5" builtinId="8"/>
    <cellStyle name="桁区切り 2" xfId="3" xr:uid="{D9DD2D13-05F9-4015-994D-D51A9A45DD92}"/>
    <cellStyle name="標準" xfId="0" builtinId="0"/>
    <cellStyle name="標準 2" xfId="1" xr:uid="{F291600F-15F0-43FB-A4C7-EC7B7D20E48A}"/>
    <cellStyle name="標準 3" xfId="2" xr:uid="{B7624F9D-9CC4-4E98-8A0C-D513E36E93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i.or.jp/opendat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ii.or.jp/opendat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ii.or.jp/open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A6F7-F433-4350-8118-4A8E658B4AA0}">
  <sheetPr>
    <tabColor rgb="FFFF0000"/>
  </sheetPr>
  <dimension ref="A1:H44"/>
  <sheetViews>
    <sheetView tabSelected="1" zoomScaleNormal="100" workbookViewId="0">
      <selection activeCell="B1" sqref="B1:G1"/>
    </sheetView>
  </sheetViews>
  <sheetFormatPr defaultRowHeight="13.5" x14ac:dyDescent="0.15"/>
  <cols>
    <col min="1" max="1" width="5.5" customWidth="1"/>
    <col min="2" max="3" width="20.625" customWidth="1"/>
    <col min="4" max="4" width="23.125" customWidth="1"/>
    <col min="5" max="5" width="21.625" customWidth="1"/>
    <col min="6" max="6" width="23.375" customWidth="1"/>
    <col min="7" max="7" width="17.625" customWidth="1"/>
    <col min="8" max="8" width="8.125" customWidth="1"/>
  </cols>
  <sheetData>
    <row r="1" spans="1:8" ht="24" x14ac:dyDescent="0.15">
      <c r="A1" s="15"/>
      <c r="B1" s="66" t="s">
        <v>14</v>
      </c>
      <c r="C1" s="66"/>
      <c r="D1" s="66"/>
      <c r="E1" s="66"/>
      <c r="F1" s="66"/>
      <c r="G1" s="66"/>
      <c r="H1" s="15"/>
    </row>
    <row r="2" spans="1:8" x14ac:dyDescent="0.15">
      <c r="A2" s="15"/>
      <c r="B2" s="15"/>
      <c r="C2" s="15"/>
      <c r="D2" s="15"/>
      <c r="E2" s="15"/>
      <c r="F2" s="15"/>
      <c r="G2" s="15"/>
      <c r="H2" s="15"/>
    </row>
    <row r="3" spans="1:8" ht="19.5" thickBot="1" x14ac:dyDescent="0.2">
      <c r="A3" s="15"/>
      <c r="B3" s="50"/>
      <c r="C3" s="15"/>
      <c r="D3" s="15"/>
      <c r="E3" s="15"/>
      <c r="F3" s="15"/>
      <c r="G3" s="15"/>
      <c r="H3" s="15"/>
    </row>
    <row r="4" spans="1:8" ht="20.25" thickTop="1" thickBot="1" x14ac:dyDescent="0.2">
      <c r="A4" s="15"/>
      <c r="B4" s="51" t="s">
        <v>10</v>
      </c>
      <c r="C4" s="4">
        <v>5</v>
      </c>
      <c r="D4" s="52" t="s">
        <v>39</v>
      </c>
      <c r="E4" s="51" t="s">
        <v>3</v>
      </c>
      <c r="F4" s="4">
        <v>50</v>
      </c>
      <c r="G4" s="52" t="s">
        <v>4</v>
      </c>
      <c r="H4" s="53"/>
    </row>
    <row r="5" spans="1:8" ht="18.75" x14ac:dyDescent="0.15">
      <c r="A5" s="15"/>
      <c r="B5" s="29"/>
      <c r="C5" s="30" t="s">
        <v>19</v>
      </c>
      <c r="D5" s="15"/>
      <c r="E5" s="15"/>
      <c r="F5" s="31" t="s">
        <v>19</v>
      </c>
      <c r="G5" s="15"/>
      <c r="H5" s="15"/>
    </row>
    <row r="6" spans="1:8" x14ac:dyDescent="0.15">
      <c r="A6" s="15"/>
      <c r="B6" s="15"/>
      <c r="C6" s="15"/>
      <c r="D6" s="15"/>
      <c r="E6" s="15"/>
      <c r="F6" s="15"/>
      <c r="G6" s="15"/>
      <c r="H6" s="15"/>
    </row>
    <row r="7" spans="1:8" ht="20.100000000000001" customHeight="1" x14ac:dyDescent="0.15">
      <c r="A7" s="15"/>
      <c r="B7" s="32"/>
      <c r="C7" s="33"/>
      <c r="D7" s="34"/>
      <c r="E7" s="15"/>
      <c r="F7" s="15"/>
      <c r="G7" s="35">
        <f>100%-D7</f>
        <v>1</v>
      </c>
      <c r="H7" s="15"/>
    </row>
    <row r="8" spans="1:8" ht="20.100000000000001" customHeight="1" x14ac:dyDescent="0.15">
      <c r="A8" s="12"/>
      <c r="B8" s="36"/>
      <c r="C8" s="9" t="s">
        <v>31</v>
      </c>
      <c r="D8" s="9" t="s">
        <v>32</v>
      </c>
      <c r="E8" s="9" t="s">
        <v>33</v>
      </c>
      <c r="F8" s="9" t="s">
        <v>34</v>
      </c>
      <c r="G8" s="9" t="s">
        <v>8</v>
      </c>
      <c r="H8" s="15"/>
    </row>
    <row r="9" spans="1:8" ht="20.100000000000001" customHeight="1" x14ac:dyDescent="0.15">
      <c r="A9" s="37"/>
      <c r="B9" s="9" t="s">
        <v>0</v>
      </c>
      <c r="C9" s="8">
        <f>1271*C4</f>
        <v>6355</v>
      </c>
      <c r="D9" s="8">
        <f>C9*F4*0.01</f>
        <v>3177.5</v>
      </c>
      <c r="E9" s="8">
        <f>C9-D9</f>
        <v>3177.5</v>
      </c>
      <c r="F9" s="10">
        <f>(24*4+8.3*6)/10</f>
        <v>14.580000000000002</v>
      </c>
      <c r="G9" s="11">
        <f>E9*F9*10</f>
        <v>463279.50000000006</v>
      </c>
      <c r="H9" s="15" t="s">
        <v>15</v>
      </c>
    </row>
    <row r="10" spans="1:8" ht="20.100000000000001" customHeight="1" x14ac:dyDescent="0.15">
      <c r="A10" s="37"/>
      <c r="B10" s="9" t="s">
        <v>1</v>
      </c>
      <c r="C10" s="8">
        <f>1271*C4</f>
        <v>6355</v>
      </c>
      <c r="D10" s="8">
        <f>C10*F4*0.01</f>
        <v>3177.5</v>
      </c>
      <c r="E10" s="8">
        <f>C10-D10</f>
        <v>3177.5</v>
      </c>
      <c r="F10" s="10">
        <f>(8.5*9+9.5*1)/10</f>
        <v>8.6</v>
      </c>
      <c r="G10" s="11">
        <f>E10*F10*10</f>
        <v>273265</v>
      </c>
      <c r="H10" s="15" t="s">
        <v>16</v>
      </c>
    </row>
    <row r="11" spans="1:8" ht="20.100000000000001" customHeight="1" x14ac:dyDescent="0.15">
      <c r="A11" s="37"/>
      <c r="B11" s="12"/>
      <c r="C11" s="13"/>
      <c r="D11" s="13"/>
      <c r="E11" s="13"/>
      <c r="F11" s="12"/>
      <c r="G11" s="14"/>
      <c r="H11" s="15"/>
    </row>
    <row r="12" spans="1:8" ht="20.100000000000001" customHeight="1" x14ac:dyDescent="0.15">
      <c r="A12" s="38"/>
      <c r="B12" s="15"/>
      <c r="C12" s="15"/>
      <c r="D12" s="16"/>
      <c r="E12" s="16"/>
      <c r="F12" s="9" t="s">
        <v>35</v>
      </c>
      <c r="G12" s="17" t="s">
        <v>9</v>
      </c>
      <c r="H12" s="15"/>
    </row>
    <row r="13" spans="1:8" ht="20.100000000000001" customHeight="1" x14ac:dyDescent="0.15">
      <c r="A13" s="38"/>
      <c r="B13" s="15"/>
      <c r="C13" s="18"/>
      <c r="D13" s="19"/>
      <c r="E13" s="20" t="s">
        <v>13</v>
      </c>
      <c r="F13" s="8">
        <f>70000*C4</f>
        <v>350000</v>
      </c>
      <c r="G13" s="11">
        <f>F13</f>
        <v>350000</v>
      </c>
      <c r="H13" s="15" t="s">
        <v>17</v>
      </c>
    </row>
    <row r="14" spans="1:8" ht="9.9499999999999993" customHeight="1" thickBot="1" x14ac:dyDescent="0.2">
      <c r="A14" s="38"/>
      <c r="B14" s="15"/>
      <c r="C14" s="18"/>
      <c r="D14" s="19"/>
      <c r="E14" s="20"/>
      <c r="F14" s="21"/>
      <c r="G14" s="14"/>
      <c r="H14" s="15"/>
    </row>
    <row r="15" spans="1:8" ht="30" customHeight="1" thickTop="1" thickBot="1" x14ac:dyDescent="0.2">
      <c r="A15" s="38"/>
      <c r="B15" s="15"/>
      <c r="C15" s="15"/>
      <c r="D15" s="15"/>
      <c r="E15" s="22" t="s">
        <v>6</v>
      </c>
      <c r="F15" s="23" t="s">
        <v>12</v>
      </c>
      <c r="G15" s="24">
        <f>G10+G13</f>
        <v>623265</v>
      </c>
      <c r="H15" s="15" t="s">
        <v>18</v>
      </c>
    </row>
    <row r="16" spans="1:8" ht="30" customHeight="1" thickTop="1" thickBot="1" x14ac:dyDescent="0.2">
      <c r="A16" s="38"/>
      <c r="B16" s="15"/>
      <c r="C16" s="18"/>
      <c r="D16" s="25"/>
      <c r="E16" s="22" t="s">
        <v>5</v>
      </c>
      <c r="F16" s="23" t="s">
        <v>11</v>
      </c>
      <c r="G16" s="24">
        <f>G9</f>
        <v>463279.50000000006</v>
      </c>
      <c r="H16" s="15" t="s">
        <v>15</v>
      </c>
    </row>
    <row r="17" spans="1:8" ht="26.25" customHeight="1" thickTop="1" x14ac:dyDescent="0.15">
      <c r="A17" s="38"/>
      <c r="B17" s="15"/>
      <c r="C17" s="18"/>
      <c r="D17" s="26"/>
      <c r="E17" s="13"/>
      <c r="F17" s="27" t="s">
        <v>7</v>
      </c>
      <c r="G17" s="28">
        <f>G15-G16</f>
        <v>159985.49999999994</v>
      </c>
      <c r="H17" s="15"/>
    </row>
    <row r="18" spans="1:8" ht="14.25" thickBot="1" x14ac:dyDescent="0.2">
      <c r="A18" s="39"/>
      <c r="B18" s="40"/>
      <c r="C18" s="41"/>
      <c r="D18" s="42"/>
      <c r="E18" s="43"/>
      <c r="F18" s="43"/>
      <c r="G18" s="44"/>
      <c r="H18" s="40"/>
    </row>
    <row r="19" spans="1:8" ht="14.25" thickTop="1" x14ac:dyDescent="0.15">
      <c r="A19" s="38"/>
      <c r="B19" s="15"/>
      <c r="C19" s="15"/>
      <c r="D19" s="15"/>
      <c r="E19" s="15"/>
      <c r="F19" s="15"/>
      <c r="G19" s="45"/>
      <c r="H19" s="15"/>
    </row>
    <row r="20" spans="1:8" x14ac:dyDescent="0.15">
      <c r="A20" s="38"/>
      <c r="B20" s="46" t="s">
        <v>2</v>
      </c>
      <c r="C20" s="18"/>
      <c r="D20" s="18"/>
      <c r="E20" s="15"/>
      <c r="F20" s="15"/>
      <c r="G20" s="45"/>
      <c r="H20" s="15"/>
    </row>
    <row r="21" spans="1:8" x14ac:dyDescent="0.15">
      <c r="A21" s="15"/>
      <c r="B21" s="46" t="s">
        <v>23</v>
      </c>
      <c r="C21" s="15"/>
      <c r="D21" s="15"/>
      <c r="E21" s="15"/>
      <c r="F21" s="15"/>
      <c r="G21" s="15"/>
      <c r="H21" s="15"/>
    </row>
    <row r="22" spans="1:8" x14ac:dyDescent="0.15">
      <c r="A22" s="15"/>
      <c r="B22" s="46" t="s">
        <v>20</v>
      </c>
      <c r="C22" s="15"/>
      <c r="D22" s="15"/>
      <c r="E22" s="15"/>
      <c r="F22" s="15"/>
      <c r="G22" s="15"/>
      <c r="H22" s="15"/>
    </row>
    <row r="23" spans="1:8" x14ac:dyDescent="0.15">
      <c r="A23" s="15"/>
      <c r="B23" s="46" t="s">
        <v>24</v>
      </c>
      <c r="C23" s="15"/>
      <c r="D23" s="15"/>
      <c r="E23" s="15"/>
      <c r="F23" s="15"/>
      <c r="G23" s="15"/>
      <c r="H23" s="15"/>
    </row>
    <row r="24" spans="1:8" x14ac:dyDescent="0.15">
      <c r="A24" s="15"/>
      <c r="B24" s="46" t="s">
        <v>21</v>
      </c>
      <c r="C24" s="15"/>
      <c r="D24" s="15"/>
      <c r="E24" s="15"/>
      <c r="F24" s="15"/>
      <c r="G24" s="15"/>
      <c r="H24" s="15"/>
    </row>
    <row r="25" spans="1:8" x14ac:dyDescent="0.15">
      <c r="A25" s="15"/>
      <c r="B25" s="46" t="s">
        <v>27</v>
      </c>
      <c r="C25" s="15"/>
      <c r="D25" s="15"/>
      <c r="E25" s="15"/>
      <c r="F25" s="15"/>
      <c r="G25" s="15"/>
      <c r="H25" s="15"/>
    </row>
    <row r="26" spans="1:8" x14ac:dyDescent="0.15">
      <c r="A26" s="15"/>
      <c r="B26" s="46" t="s">
        <v>22</v>
      </c>
      <c r="C26" s="15"/>
      <c r="D26" s="15"/>
      <c r="E26" s="15"/>
      <c r="F26" s="15"/>
      <c r="G26" s="15"/>
      <c r="H26" s="15"/>
    </row>
    <row r="27" spans="1:8" x14ac:dyDescent="0.15">
      <c r="A27" s="15"/>
      <c r="B27" s="46" t="s">
        <v>36</v>
      </c>
      <c r="C27" s="15"/>
      <c r="D27" s="15"/>
      <c r="E27" s="15"/>
      <c r="F27" s="15"/>
      <c r="G27" s="15"/>
      <c r="H27" s="15"/>
    </row>
    <row r="28" spans="1:8" x14ac:dyDescent="0.15">
      <c r="A28" s="15"/>
      <c r="B28" s="46" t="s">
        <v>37</v>
      </c>
      <c r="C28" s="15"/>
      <c r="D28" s="15"/>
      <c r="E28" s="15"/>
      <c r="F28" s="15"/>
      <c r="G28" s="15"/>
      <c r="H28" s="15"/>
    </row>
    <row r="29" spans="1:8" x14ac:dyDescent="0.15">
      <c r="A29" s="15"/>
      <c r="B29" s="46" t="s">
        <v>25</v>
      </c>
      <c r="C29" s="15"/>
      <c r="D29" s="15"/>
      <c r="E29" s="15"/>
      <c r="F29" s="15"/>
      <c r="G29" s="15"/>
      <c r="H29" s="15"/>
    </row>
    <row r="30" spans="1:8" x14ac:dyDescent="0.15">
      <c r="A30" s="15"/>
      <c r="B30" s="47" t="s">
        <v>30</v>
      </c>
      <c r="C30" s="15"/>
      <c r="D30" s="15"/>
      <c r="E30" s="15"/>
      <c r="F30" s="15"/>
      <c r="G30" s="15"/>
      <c r="H30" s="15"/>
    </row>
    <row r="31" spans="1:8" x14ac:dyDescent="0.15">
      <c r="A31" s="15"/>
      <c r="B31" s="46" t="s">
        <v>26</v>
      </c>
      <c r="C31" s="15"/>
      <c r="D31" s="15"/>
      <c r="E31" s="15"/>
      <c r="F31" s="15"/>
      <c r="G31" s="15"/>
      <c r="H31" s="15"/>
    </row>
    <row r="32" spans="1:8" x14ac:dyDescent="0.15">
      <c r="A32" s="15"/>
      <c r="B32" s="47"/>
      <c r="C32" s="15"/>
      <c r="D32" s="15"/>
      <c r="E32" s="15"/>
      <c r="F32" s="15"/>
      <c r="G32" s="15"/>
      <c r="H32" s="15"/>
    </row>
    <row r="33" spans="1:8" x14ac:dyDescent="0.15">
      <c r="A33" s="15"/>
      <c r="B33" s="48"/>
      <c r="C33" s="15"/>
      <c r="D33" s="15"/>
      <c r="E33" s="15"/>
      <c r="F33" s="15"/>
      <c r="G33" s="15"/>
      <c r="H33" s="15"/>
    </row>
    <row r="34" spans="1:8" x14ac:dyDescent="0.15">
      <c r="A34" s="15"/>
      <c r="B34" s="49"/>
      <c r="C34" s="15"/>
      <c r="D34" s="15"/>
      <c r="E34" s="15"/>
      <c r="F34" s="15"/>
      <c r="G34" s="15"/>
      <c r="H34" s="15"/>
    </row>
    <row r="35" spans="1:8" x14ac:dyDescent="0.15">
      <c r="A35" s="15"/>
      <c r="B35" s="63"/>
      <c r="C35" s="15"/>
      <c r="D35" s="15"/>
      <c r="E35" s="15"/>
      <c r="F35" s="15"/>
      <c r="G35" s="15"/>
      <c r="H35" s="15"/>
    </row>
    <row r="36" spans="1:8" x14ac:dyDescent="0.15">
      <c r="A36" s="15"/>
      <c r="B36" s="64"/>
      <c r="C36" s="15"/>
      <c r="D36" s="15"/>
      <c r="E36" s="15"/>
      <c r="F36" s="15"/>
      <c r="G36" s="15"/>
      <c r="H36" s="15"/>
    </row>
    <row r="37" spans="1:8" x14ac:dyDescent="0.15">
      <c r="A37" s="15"/>
      <c r="B37" s="15"/>
      <c r="C37" s="15"/>
      <c r="D37" s="15"/>
      <c r="E37" s="15"/>
      <c r="F37" s="15"/>
      <c r="G37" s="15"/>
      <c r="H37" s="15"/>
    </row>
    <row r="38" spans="1:8" x14ac:dyDescent="0.15">
      <c r="A38" s="15"/>
      <c r="B38" s="65"/>
      <c r="C38" s="15"/>
      <c r="D38" s="15"/>
      <c r="E38" s="15"/>
      <c r="F38" s="15"/>
      <c r="G38" s="15"/>
      <c r="H38" s="15"/>
    </row>
    <row r="39" spans="1:8" x14ac:dyDescent="0.15">
      <c r="A39" s="15"/>
      <c r="B39" s="15"/>
      <c r="C39" s="15"/>
      <c r="D39" s="15"/>
      <c r="E39" s="15"/>
      <c r="F39" s="15"/>
      <c r="G39" s="15"/>
      <c r="H39" s="15"/>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5htzVxsUXrWOwYap3LyECGCeRi1qEM4OtzkZypTWWM+xyc893i8flfbNUrQbOUkiYMCJNm5CS5L4vOAadKweFQ==" saltValue="xZQLUOTX3Iy4Xyv9WN+/eQ==" spinCount="100000" sheet="1" objects="1" scenarios="1"/>
  <mergeCells count="1">
    <mergeCell ref="B1:G1"/>
  </mergeCells>
  <phoneticPr fontId="4"/>
  <hyperlinks>
    <hyperlink ref="B30" r:id="rId1" display="https://sii.or.jp/opendata/" xr:uid="{ACAD9BCC-ED4C-4830-B86B-94484EF206AF}"/>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FD21-3B10-4F50-95EA-2C1C56B52E9C}">
  <sheetPr>
    <tabColor rgb="FFFF0000"/>
  </sheetPr>
  <dimension ref="A1:H44"/>
  <sheetViews>
    <sheetView zoomScaleNormal="100" workbookViewId="0"/>
  </sheetViews>
  <sheetFormatPr defaultRowHeight="13.5" x14ac:dyDescent="0.15"/>
  <cols>
    <col min="1" max="1" width="5.5" customWidth="1"/>
    <col min="2" max="3" width="20.625" customWidth="1"/>
    <col min="4" max="4" width="23.125" customWidth="1"/>
    <col min="5" max="5" width="21.625" customWidth="1"/>
    <col min="6" max="6" width="23.375" customWidth="1"/>
    <col min="7" max="7" width="17.625" customWidth="1"/>
    <col min="8" max="8" width="8.125" customWidth="1"/>
  </cols>
  <sheetData>
    <row r="1" spans="1:8" ht="24" x14ac:dyDescent="0.15">
      <c r="A1" s="15"/>
      <c r="B1" s="66" t="s">
        <v>14</v>
      </c>
      <c r="C1" s="66"/>
      <c r="D1" s="66"/>
      <c r="E1" s="66"/>
      <c r="F1" s="66"/>
      <c r="G1" s="66"/>
      <c r="H1" s="15"/>
    </row>
    <row r="2" spans="1:8" x14ac:dyDescent="0.15">
      <c r="A2" s="15"/>
      <c r="B2" s="15"/>
      <c r="C2" s="15"/>
      <c r="D2" s="15"/>
      <c r="E2" s="15"/>
      <c r="F2" s="15"/>
      <c r="G2" s="15"/>
      <c r="H2" s="15"/>
    </row>
    <row r="3" spans="1:8" ht="19.5" thickBot="1" x14ac:dyDescent="0.2">
      <c r="A3" s="15"/>
      <c r="B3" s="50"/>
      <c r="C3" s="15"/>
      <c r="D3" s="15"/>
      <c r="E3" s="15"/>
      <c r="F3" s="15"/>
      <c r="G3" s="15"/>
      <c r="H3" s="15"/>
    </row>
    <row r="4" spans="1:8" ht="20.25" thickTop="1" thickBot="1" x14ac:dyDescent="0.2">
      <c r="B4" s="51" t="s">
        <v>10</v>
      </c>
      <c r="C4" s="4"/>
      <c r="D4" s="52" t="s">
        <v>39</v>
      </c>
      <c r="E4" s="51" t="s">
        <v>3</v>
      </c>
      <c r="F4" s="4"/>
      <c r="G4" s="52" t="s">
        <v>4</v>
      </c>
      <c r="H4" s="53"/>
    </row>
    <row r="5" spans="1:8" ht="18.75" x14ac:dyDescent="0.15">
      <c r="A5" s="15"/>
      <c r="B5" s="29"/>
      <c r="C5" s="30" t="s">
        <v>19</v>
      </c>
      <c r="D5" s="15"/>
      <c r="E5" s="15"/>
      <c r="F5" s="31" t="s">
        <v>19</v>
      </c>
      <c r="G5" s="15"/>
      <c r="H5" s="15"/>
    </row>
    <row r="6" spans="1:8" x14ac:dyDescent="0.15">
      <c r="A6" s="15"/>
      <c r="B6" s="15"/>
      <c r="C6" s="15"/>
      <c r="D6" s="15"/>
      <c r="E6" s="15"/>
      <c r="F6" s="15"/>
      <c r="G6" s="15"/>
      <c r="H6" s="15"/>
    </row>
    <row r="7" spans="1:8" ht="20.100000000000001" customHeight="1" x14ac:dyDescent="0.15">
      <c r="A7" s="15"/>
      <c r="B7" s="32"/>
      <c r="C7" s="33"/>
      <c r="D7" s="34"/>
      <c r="E7" s="15"/>
      <c r="F7" s="15"/>
      <c r="G7" s="35">
        <f>100%-D7</f>
        <v>1</v>
      </c>
      <c r="H7" s="15"/>
    </row>
    <row r="8" spans="1:8" ht="20.100000000000001" customHeight="1" x14ac:dyDescent="0.15">
      <c r="A8" s="12"/>
      <c r="B8" s="36"/>
      <c r="C8" s="9" t="s">
        <v>31</v>
      </c>
      <c r="D8" s="9" t="s">
        <v>32</v>
      </c>
      <c r="E8" s="9" t="s">
        <v>33</v>
      </c>
      <c r="F8" s="9" t="s">
        <v>34</v>
      </c>
      <c r="G8" s="9" t="s">
        <v>8</v>
      </c>
      <c r="H8" s="15"/>
    </row>
    <row r="9" spans="1:8" ht="20.100000000000001" customHeight="1" x14ac:dyDescent="0.15">
      <c r="A9" s="37"/>
      <c r="B9" s="9" t="s">
        <v>0</v>
      </c>
      <c r="C9" s="8">
        <f>1271*C4</f>
        <v>0</v>
      </c>
      <c r="D9" s="8">
        <f>C9*F4*0.01</f>
        <v>0</v>
      </c>
      <c r="E9" s="8">
        <f>C9-D9</f>
        <v>0</v>
      </c>
      <c r="F9" s="10">
        <f>(24*4+8.3*6)/10</f>
        <v>14.580000000000002</v>
      </c>
      <c r="G9" s="11">
        <f>E9*F9*10</f>
        <v>0</v>
      </c>
      <c r="H9" s="15" t="s">
        <v>15</v>
      </c>
    </row>
    <row r="10" spans="1:8" ht="20.100000000000001" customHeight="1" x14ac:dyDescent="0.15">
      <c r="A10" s="37"/>
      <c r="B10" s="9" t="s">
        <v>1</v>
      </c>
      <c r="C10" s="8">
        <f>1271*C4</f>
        <v>0</v>
      </c>
      <c r="D10" s="8">
        <f>C10*F4*0.01</f>
        <v>0</v>
      </c>
      <c r="E10" s="8">
        <f>C10-D10</f>
        <v>0</v>
      </c>
      <c r="F10" s="10">
        <f>(8.5*9+9.5*1)/10</f>
        <v>8.6</v>
      </c>
      <c r="G10" s="11">
        <f>E10*F10*10</f>
        <v>0</v>
      </c>
      <c r="H10" s="15" t="s">
        <v>16</v>
      </c>
    </row>
    <row r="11" spans="1:8" ht="20.100000000000001" customHeight="1" x14ac:dyDescent="0.15">
      <c r="A11" s="37"/>
      <c r="B11" s="12"/>
      <c r="C11" s="13"/>
      <c r="D11" s="13"/>
      <c r="E11" s="13"/>
      <c r="F11" s="12"/>
      <c r="G11" s="14"/>
      <c r="H11" s="15"/>
    </row>
    <row r="12" spans="1:8" ht="20.100000000000001" customHeight="1" x14ac:dyDescent="0.15">
      <c r="A12" s="38"/>
      <c r="B12" s="15"/>
      <c r="C12" s="15"/>
      <c r="D12" s="16"/>
      <c r="E12" s="16"/>
      <c r="F12" s="9" t="s">
        <v>35</v>
      </c>
      <c r="G12" s="17" t="s">
        <v>9</v>
      </c>
      <c r="H12" s="15"/>
    </row>
    <row r="13" spans="1:8" ht="20.100000000000001" customHeight="1" x14ac:dyDescent="0.15">
      <c r="A13" s="38"/>
      <c r="B13" s="15"/>
      <c r="C13" s="18"/>
      <c r="D13" s="19"/>
      <c r="E13" s="20" t="s">
        <v>13</v>
      </c>
      <c r="F13" s="8">
        <f>70000*C4</f>
        <v>0</v>
      </c>
      <c r="G13" s="11">
        <f>F13</f>
        <v>0</v>
      </c>
      <c r="H13" s="15" t="s">
        <v>17</v>
      </c>
    </row>
    <row r="14" spans="1:8" ht="9.9499999999999993" customHeight="1" thickBot="1" x14ac:dyDescent="0.2">
      <c r="A14" s="38"/>
      <c r="B14" s="15"/>
      <c r="C14" s="18"/>
      <c r="D14" s="19"/>
      <c r="E14" s="20"/>
      <c r="F14" s="21"/>
      <c r="G14" s="14"/>
      <c r="H14" s="15"/>
    </row>
    <row r="15" spans="1:8" ht="30" customHeight="1" thickTop="1" thickBot="1" x14ac:dyDescent="0.2">
      <c r="A15" s="38"/>
      <c r="B15" s="15"/>
      <c r="C15" s="15"/>
      <c r="D15" s="15"/>
      <c r="E15" s="22" t="s">
        <v>6</v>
      </c>
      <c r="F15" s="23" t="s">
        <v>12</v>
      </c>
      <c r="G15" s="24">
        <f>G10+G13</f>
        <v>0</v>
      </c>
      <c r="H15" s="15" t="s">
        <v>18</v>
      </c>
    </row>
    <row r="16" spans="1:8" ht="30" customHeight="1" thickTop="1" thickBot="1" x14ac:dyDescent="0.2">
      <c r="A16" s="38"/>
      <c r="B16" s="15"/>
      <c r="C16" s="18"/>
      <c r="D16" s="25"/>
      <c r="E16" s="22" t="s">
        <v>5</v>
      </c>
      <c r="F16" s="23" t="s">
        <v>11</v>
      </c>
      <c r="G16" s="24">
        <f>G9</f>
        <v>0</v>
      </c>
      <c r="H16" s="15" t="s">
        <v>15</v>
      </c>
    </row>
    <row r="17" spans="1:8" ht="26.25" customHeight="1" thickTop="1" x14ac:dyDescent="0.15">
      <c r="A17" s="38"/>
      <c r="B17" s="15"/>
      <c r="C17" s="18"/>
      <c r="D17" s="26"/>
      <c r="E17" s="13"/>
      <c r="F17" s="27" t="s">
        <v>7</v>
      </c>
      <c r="G17" s="28">
        <f>G15-G16</f>
        <v>0</v>
      </c>
      <c r="H17" s="15"/>
    </row>
    <row r="18" spans="1:8" ht="14.25" thickBot="1" x14ac:dyDescent="0.2">
      <c r="A18" s="39"/>
      <c r="B18" s="40"/>
      <c r="C18" s="41"/>
      <c r="D18" s="42"/>
      <c r="E18" s="43"/>
      <c r="F18" s="43"/>
      <c r="G18" s="44"/>
      <c r="H18" s="40"/>
    </row>
    <row r="19" spans="1:8" ht="14.25" thickTop="1" x14ac:dyDescent="0.15">
      <c r="A19" s="38"/>
      <c r="B19" s="15"/>
      <c r="C19" s="15"/>
      <c r="D19" s="15"/>
      <c r="E19" s="15"/>
      <c r="F19" s="15"/>
      <c r="G19" s="45"/>
      <c r="H19" s="15"/>
    </row>
    <row r="20" spans="1:8" x14ac:dyDescent="0.15">
      <c r="A20" s="38"/>
      <c r="B20" s="46" t="s">
        <v>2</v>
      </c>
      <c r="C20" s="18"/>
      <c r="D20" s="18"/>
      <c r="E20" s="15"/>
      <c r="F20" s="15"/>
      <c r="G20" s="45"/>
      <c r="H20" s="15"/>
    </row>
    <row r="21" spans="1:8" x14ac:dyDescent="0.15">
      <c r="A21" s="15"/>
      <c r="B21" s="46" t="s">
        <v>23</v>
      </c>
      <c r="C21" s="15"/>
      <c r="D21" s="15"/>
      <c r="E21" s="15"/>
      <c r="F21" s="15"/>
      <c r="G21" s="15"/>
      <c r="H21" s="15"/>
    </row>
    <row r="22" spans="1:8" x14ac:dyDescent="0.15">
      <c r="A22" s="15"/>
      <c r="B22" s="46" t="s">
        <v>20</v>
      </c>
      <c r="C22" s="15"/>
      <c r="D22" s="15"/>
      <c r="E22" s="15"/>
      <c r="F22" s="15"/>
      <c r="G22" s="15"/>
      <c r="H22" s="15"/>
    </row>
    <row r="23" spans="1:8" x14ac:dyDescent="0.15">
      <c r="A23" s="15"/>
      <c r="B23" s="46" t="s">
        <v>24</v>
      </c>
      <c r="C23" s="15"/>
      <c r="D23" s="15"/>
      <c r="E23" s="15"/>
      <c r="F23" s="15"/>
      <c r="G23" s="15"/>
      <c r="H23" s="15"/>
    </row>
    <row r="24" spans="1:8" x14ac:dyDescent="0.15">
      <c r="A24" s="15"/>
      <c r="B24" s="46" t="s">
        <v>21</v>
      </c>
      <c r="C24" s="15"/>
      <c r="D24" s="15"/>
      <c r="E24" s="15"/>
      <c r="F24" s="15"/>
      <c r="G24" s="15"/>
      <c r="H24" s="15"/>
    </row>
    <row r="25" spans="1:8" x14ac:dyDescent="0.15">
      <c r="A25" s="15"/>
      <c r="B25" s="46" t="s">
        <v>27</v>
      </c>
      <c r="C25" s="15"/>
      <c r="D25" s="15"/>
      <c r="E25" s="15"/>
      <c r="F25" s="15"/>
      <c r="G25" s="15"/>
      <c r="H25" s="15"/>
    </row>
    <row r="26" spans="1:8" x14ac:dyDescent="0.15">
      <c r="A26" s="15"/>
      <c r="B26" s="46" t="s">
        <v>22</v>
      </c>
      <c r="C26" s="15"/>
      <c r="D26" s="15"/>
      <c r="E26" s="15"/>
      <c r="F26" s="15"/>
      <c r="G26" s="15"/>
      <c r="H26" s="15"/>
    </row>
    <row r="27" spans="1:8" x14ac:dyDescent="0.15">
      <c r="A27" s="15"/>
      <c r="B27" s="46" t="s">
        <v>36</v>
      </c>
      <c r="C27" s="15"/>
      <c r="D27" s="15"/>
      <c r="E27" s="15"/>
      <c r="F27" s="15"/>
      <c r="G27" s="15"/>
      <c r="H27" s="15"/>
    </row>
    <row r="28" spans="1:8" x14ac:dyDescent="0.15">
      <c r="A28" s="15"/>
      <c r="B28" s="46" t="s">
        <v>37</v>
      </c>
      <c r="C28" s="15"/>
      <c r="D28" s="15"/>
      <c r="E28" s="15"/>
      <c r="F28" s="15"/>
      <c r="G28" s="15"/>
      <c r="H28" s="15"/>
    </row>
    <row r="29" spans="1:8" x14ac:dyDescent="0.15">
      <c r="A29" s="15"/>
      <c r="B29" s="46" t="s">
        <v>25</v>
      </c>
      <c r="C29" s="15"/>
      <c r="D29" s="15"/>
      <c r="E29" s="15"/>
      <c r="F29" s="15"/>
      <c r="G29" s="15"/>
      <c r="H29" s="15"/>
    </row>
    <row r="30" spans="1:8" x14ac:dyDescent="0.15">
      <c r="A30" s="15"/>
      <c r="B30" s="47" t="s">
        <v>30</v>
      </c>
      <c r="C30" s="15"/>
      <c r="D30" s="15"/>
      <c r="E30" s="15"/>
      <c r="F30" s="15"/>
      <c r="G30" s="15"/>
      <c r="H30" s="15"/>
    </row>
    <row r="31" spans="1:8" x14ac:dyDescent="0.15">
      <c r="A31" s="15"/>
      <c r="B31" s="46" t="s">
        <v>26</v>
      </c>
      <c r="C31" s="15"/>
      <c r="D31" s="15"/>
      <c r="E31" s="15"/>
      <c r="F31" s="15"/>
      <c r="G31" s="15"/>
      <c r="H31" s="15"/>
    </row>
    <row r="32" spans="1:8" x14ac:dyDescent="0.15">
      <c r="A32" s="15"/>
      <c r="B32" s="47"/>
      <c r="C32" s="15"/>
      <c r="D32" s="15"/>
      <c r="E32" s="15"/>
      <c r="F32" s="15"/>
      <c r="G32" s="15"/>
      <c r="H32" s="15"/>
    </row>
    <row r="33" spans="1:8" x14ac:dyDescent="0.15">
      <c r="A33" s="15"/>
      <c r="B33" s="48"/>
      <c r="C33" s="15"/>
      <c r="D33" s="15"/>
      <c r="E33" s="15"/>
      <c r="F33" s="15"/>
      <c r="G33" s="15"/>
      <c r="H33" s="15"/>
    </row>
    <row r="34" spans="1:8" x14ac:dyDescent="0.15">
      <c r="A34" s="15"/>
      <c r="B34" s="49"/>
      <c r="C34" s="15"/>
      <c r="D34" s="15"/>
      <c r="E34" s="15"/>
      <c r="F34" s="15"/>
      <c r="G34" s="15"/>
      <c r="H34" s="15"/>
    </row>
    <row r="35" spans="1:8" x14ac:dyDescent="0.15">
      <c r="B35" s="5"/>
    </row>
    <row r="36" spans="1:8" x14ac:dyDescent="0.15">
      <c r="B36" s="6"/>
    </row>
    <row r="38" spans="1:8" x14ac:dyDescent="0.15">
      <c r="B38" s="7"/>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M2zFgtMzEzqkpg8W3BQQe1PgcOo8ORiICFGEcSu4aCnrizuJbDYvO+a3WWP1ikFwSLtj76ifnmguNbf7zzCkDA==" saltValue="wKvokZichupen0dXUvP4hw==" spinCount="100000" sheet="1" objects="1" scenarios="1"/>
  <mergeCells count="1">
    <mergeCell ref="B1:G1"/>
  </mergeCells>
  <phoneticPr fontId="4"/>
  <hyperlinks>
    <hyperlink ref="B30" r:id="rId1" display="https://sii.or.jp/opendata/" xr:uid="{DE65BBEA-980A-4ABF-BDD8-7188DBD6E97D}"/>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22E87-C44A-4D0A-AF7C-0D8CB8F78B6F}">
  <sheetPr>
    <tabColor rgb="FFFFFF00"/>
  </sheetPr>
  <dimension ref="A1:H44"/>
  <sheetViews>
    <sheetView zoomScaleNormal="100" workbookViewId="0">
      <selection activeCell="B1" sqref="B1:G1"/>
    </sheetView>
  </sheetViews>
  <sheetFormatPr defaultRowHeight="13.5" x14ac:dyDescent="0.15"/>
  <cols>
    <col min="1" max="1" width="5.5" customWidth="1"/>
    <col min="2" max="3" width="20.625" customWidth="1"/>
    <col min="4" max="4" width="23.125" customWidth="1"/>
    <col min="5" max="5" width="22.375" customWidth="1"/>
    <col min="6" max="6" width="23.375" customWidth="1"/>
    <col min="7" max="7" width="17.625" customWidth="1"/>
    <col min="8" max="8" width="8.125" customWidth="1"/>
  </cols>
  <sheetData>
    <row r="1" spans="1:8" ht="24" x14ac:dyDescent="0.15">
      <c r="A1" s="15"/>
      <c r="B1" s="66" t="s">
        <v>14</v>
      </c>
      <c r="C1" s="66"/>
      <c r="D1" s="66"/>
      <c r="E1" s="66"/>
      <c r="F1" s="66"/>
      <c r="G1" s="66"/>
      <c r="H1" s="15"/>
    </row>
    <row r="2" spans="1:8" x14ac:dyDescent="0.15">
      <c r="A2" s="15"/>
      <c r="B2" s="15"/>
      <c r="C2" s="15"/>
      <c r="D2" s="15"/>
      <c r="E2" s="15"/>
      <c r="F2" s="15"/>
      <c r="G2" s="15"/>
      <c r="H2" s="15"/>
    </row>
    <row r="3" spans="1:8" ht="19.5" thickBot="1" x14ac:dyDescent="0.2">
      <c r="A3" s="15"/>
      <c r="B3" s="50"/>
      <c r="C3" s="15"/>
      <c r="D3" s="15"/>
      <c r="E3" s="15"/>
      <c r="F3" s="15"/>
      <c r="G3" s="15"/>
      <c r="H3" s="15"/>
    </row>
    <row r="4" spans="1:8" ht="20.25" thickTop="1" thickBot="1" x14ac:dyDescent="0.2">
      <c r="A4" s="15"/>
      <c r="B4" s="51" t="s">
        <v>10</v>
      </c>
      <c r="C4" s="4"/>
      <c r="D4" s="52" t="s">
        <v>39</v>
      </c>
      <c r="E4" s="51" t="s">
        <v>3</v>
      </c>
      <c r="F4" s="4"/>
      <c r="G4" s="52" t="s">
        <v>4</v>
      </c>
      <c r="H4" s="53"/>
    </row>
    <row r="5" spans="1:8" ht="18.75" x14ac:dyDescent="0.15">
      <c r="A5" s="15"/>
      <c r="B5" s="29"/>
      <c r="C5" s="30" t="s">
        <v>19</v>
      </c>
      <c r="D5" s="15"/>
      <c r="E5" s="15"/>
      <c r="F5" s="31" t="s">
        <v>19</v>
      </c>
      <c r="G5" s="15"/>
      <c r="H5" s="15"/>
    </row>
    <row r="6" spans="1:8" x14ac:dyDescent="0.15">
      <c r="A6" s="15"/>
      <c r="B6" s="15"/>
      <c r="C6" s="15"/>
      <c r="D6" s="15"/>
      <c r="E6" s="15"/>
      <c r="F6" s="15"/>
      <c r="G6" s="15"/>
      <c r="H6" s="15"/>
    </row>
    <row r="7" spans="1:8" ht="20.100000000000001" customHeight="1" x14ac:dyDescent="0.15">
      <c r="A7" s="15"/>
      <c r="B7" s="32"/>
      <c r="C7" s="33"/>
      <c r="D7" s="34"/>
      <c r="E7" s="15"/>
      <c r="F7" s="15"/>
      <c r="G7" s="35">
        <f>100%-D7</f>
        <v>1</v>
      </c>
      <c r="H7" s="15"/>
    </row>
    <row r="8" spans="1:8" ht="20.100000000000001" customHeight="1" x14ac:dyDescent="0.15">
      <c r="A8" s="12"/>
      <c r="B8" s="36"/>
      <c r="C8" s="9" t="s">
        <v>31</v>
      </c>
      <c r="D8" s="9" t="s">
        <v>32</v>
      </c>
      <c r="E8" s="9" t="s">
        <v>33</v>
      </c>
      <c r="F8" s="9" t="s">
        <v>34</v>
      </c>
      <c r="G8" s="9" t="s">
        <v>8</v>
      </c>
      <c r="H8" s="15"/>
    </row>
    <row r="9" spans="1:8" ht="20.100000000000001" customHeight="1" x14ac:dyDescent="0.15">
      <c r="A9" s="37"/>
      <c r="B9" s="9" t="s">
        <v>0</v>
      </c>
      <c r="C9" s="8">
        <f>1271*C4</f>
        <v>0</v>
      </c>
      <c r="D9" s="8">
        <f>C9*F4*0.01</f>
        <v>0</v>
      </c>
      <c r="E9" s="8">
        <f>C9-D9</f>
        <v>0</v>
      </c>
      <c r="F9" s="10">
        <f>(24*4+8.3*6)/10</f>
        <v>14.580000000000002</v>
      </c>
      <c r="G9" s="11">
        <f>E9*F9*10</f>
        <v>0</v>
      </c>
      <c r="H9" s="15" t="s">
        <v>15</v>
      </c>
    </row>
    <row r="10" spans="1:8" ht="20.100000000000001" customHeight="1" x14ac:dyDescent="0.15">
      <c r="A10" s="37"/>
      <c r="B10" s="9" t="s">
        <v>1</v>
      </c>
      <c r="C10" s="8">
        <f>1271*C4</f>
        <v>0</v>
      </c>
      <c r="D10" s="8">
        <f>C10*F4*0.01</f>
        <v>0</v>
      </c>
      <c r="E10" s="8">
        <f>C10-D10</f>
        <v>0</v>
      </c>
      <c r="F10" s="10">
        <f>(8.5*9+9.5*1)/10</f>
        <v>8.6</v>
      </c>
      <c r="G10" s="11">
        <f>E10*F10*10</f>
        <v>0</v>
      </c>
      <c r="H10" s="15" t="s">
        <v>16</v>
      </c>
    </row>
    <row r="11" spans="1:8" ht="20.100000000000001" customHeight="1" x14ac:dyDescent="0.15">
      <c r="A11" s="37"/>
      <c r="B11" s="12"/>
      <c r="C11" s="13"/>
      <c r="D11" s="13"/>
      <c r="E11" s="13"/>
      <c r="F11" s="12"/>
      <c r="G11" s="14"/>
      <c r="H11" s="15"/>
    </row>
    <row r="12" spans="1:8" ht="20.100000000000001" customHeight="1" x14ac:dyDescent="0.15">
      <c r="A12" s="38"/>
      <c r="B12" s="15"/>
      <c r="C12" s="15"/>
      <c r="D12" s="16"/>
      <c r="E12" s="9" t="s">
        <v>38</v>
      </c>
      <c r="F12" s="22" t="s">
        <v>28</v>
      </c>
      <c r="G12" s="17" t="s">
        <v>9</v>
      </c>
      <c r="H12" s="15"/>
    </row>
    <row r="13" spans="1:8" ht="20.100000000000001" customHeight="1" x14ac:dyDescent="0.15">
      <c r="A13" s="38"/>
      <c r="B13" s="15"/>
      <c r="C13" s="18"/>
      <c r="D13" s="20" t="s">
        <v>13</v>
      </c>
      <c r="E13" s="54">
        <f>70000*C4</f>
        <v>0</v>
      </c>
      <c r="F13" s="55">
        <v>280000</v>
      </c>
      <c r="G13" s="56">
        <f>E13+F13</f>
        <v>280000</v>
      </c>
      <c r="H13" s="15" t="s">
        <v>17</v>
      </c>
    </row>
    <row r="14" spans="1:8" ht="9.9499999999999993" customHeight="1" thickBot="1" x14ac:dyDescent="0.2">
      <c r="A14" s="38"/>
      <c r="B14" s="15"/>
      <c r="C14" s="18"/>
      <c r="D14" s="19"/>
      <c r="E14" s="57"/>
      <c r="F14" s="57"/>
      <c r="G14" s="58"/>
      <c r="H14" s="15"/>
    </row>
    <row r="15" spans="1:8" ht="30" customHeight="1" thickTop="1" thickBot="1" x14ac:dyDescent="0.2">
      <c r="A15" s="38"/>
      <c r="B15" s="15"/>
      <c r="C15" s="15"/>
      <c r="D15" s="25"/>
      <c r="E15" s="59" t="s">
        <v>6</v>
      </c>
      <c r="F15" s="60" t="s">
        <v>12</v>
      </c>
      <c r="G15" s="61">
        <f>G10+G13</f>
        <v>280000</v>
      </c>
      <c r="H15" s="15" t="s">
        <v>18</v>
      </c>
    </row>
    <row r="16" spans="1:8" ht="30" customHeight="1" thickTop="1" thickBot="1" x14ac:dyDescent="0.2">
      <c r="A16" s="38"/>
      <c r="B16" s="15"/>
      <c r="C16" s="18"/>
      <c r="D16" s="25"/>
      <c r="E16" s="22" t="s">
        <v>5</v>
      </c>
      <c r="F16" s="23" t="s">
        <v>11</v>
      </c>
      <c r="G16" s="24">
        <f>G9</f>
        <v>0</v>
      </c>
      <c r="H16" s="15" t="s">
        <v>15</v>
      </c>
    </row>
    <row r="17" spans="1:8" ht="26.25" customHeight="1" thickTop="1" x14ac:dyDescent="0.15">
      <c r="A17" s="38"/>
      <c r="B17" s="15"/>
      <c r="C17" s="18"/>
      <c r="D17" s="26"/>
      <c r="E17" s="13"/>
      <c r="F17" s="27" t="s">
        <v>7</v>
      </c>
      <c r="G17" s="28">
        <f>G15-G16</f>
        <v>280000</v>
      </c>
      <c r="H17" s="15"/>
    </row>
    <row r="18" spans="1:8" ht="14.25" thickBot="1" x14ac:dyDescent="0.2">
      <c r="A18" s="39"/>
      <c r="B18" s="40"/>
      <c r="C18" s="41"/>
      <c r="D18" s="42"/>
      <c r="E18" s="43"/>
      <c r="F18" s="43"/>
      <c r="G18" s="44"/>
      <c r="H18" s="40"/>
    </row>
    <row r="19" spans="1:8" ht="14.25" thickTop="1" x14ac:dyDescent="0.15">
      <c r="A19" s="38"/>
      <c r="B19" s="15"/>
      <c r="C19" s="15"/>
      <c r="D19" s="15"/>
      <c r="E19" s="15"/>
      <c r="F19" s="15"/>
      <c r="G19" s="45"/>
      <c r="H19" s="15"/>
    </row>
    <row r="20" spans="1:8" x14ac:dyDescent="0.15">
      <c r="A20" s="38"/>
      <c r="B20" s="46" t="s">
        <v>2</v>
      </c>
      <c r="C20" s="18"/>
      <c r="D20" s="18"/>
      <c r="E20" s="15"/>
      <c r="F20" s="15"/>
      <c r="G20" s="45"/>
      <c r="H20" s="15"/>
    </row>
    <row r="21" spans="1:8" x14ac:dyDescent="0.15">
      <c r="A21" s="15"/>
      <c r="B21" s="46" t="s">
        <v>23</v>
      </c>
      <c r="C21" s="15"/>
      <c r="D21" s="15"/>
      <c r="E21" s="15"/>
      <c r="F21" s="15"/>
      <c r="G21" s="15"/>
      <c r="H21" s="15"/>
    </row>
    <row r="22" spans="1:8" x14ac:dyDescent="0.15">
      <c r="A22" s="15"/>
      <c r="B22" s="46" t="s">
        <v>20</v>
      </c>
      <c r="C22" s="15"/>
      <c r="D22" s="15"/>
      <c r="E22" s="15"/>
      <c r="F22" s="15"/>
      <c r="G22" s="15"/>
      <c r="H22" s="15"/>
    </row>
    <row r="23" spans="1:8" x14ac:dyDescent="0.15">
      <c r="A23" s="15"/>
      <c r="B23" s="46" t="s">
        <v>24</v>
      </c>
      <c r="C23" s="15"/>
      <c r="D23" s="15"/>
      <c r="E23" s="15"/>
      <c r="F23" s="15"/>
      <c r="G23" s="15"/>
      <c r="H23" s="15"/>
    </row>
    <row r="24" spans="1:8" x14ac:dyDescent="0.15">
      <c r="A24" s="15"/>
      <c r="B24" s="46" t="s">
        <v>21</v>
      </c>
      <c r="C24" s="15"/>
      <c r="D24" s="15"/>
      <c r="E24" s="15"/>
      <c r="F24" s="15"/>
      <c r="G24" s="15"/>
      <c r="H24" s="15"/>
    </row>
    <row r="25" spans="1:8" x14ac:dyDescent="0.15">
      <c r="A25" s="15"/>
      <c r="B25" s="46" t="s">
        <v>27</v>
      </c>
      <c r="C25" s="15"/>
      <c r="D25" s="15"/>
      <c r="E25" s="15"/>
      <c r="F25" s="15"/>
      <c r="G25" s="15"/>
      <c r="H25" s="15"/>
    </row>
    <row r="26" spans="1:8" x14ac:dyDescent="0.15">
      <c r="A26" s="15"/>
      <c r="B26" s="46" t="s">
        <v>22</v>
      </c>
      <c r="C26" s="15"/>
      <c r="D26" s="15"/>
      <c r="E26" s="15"/>
      <c r="F26" s="15"/>
      <c r="G26" s="15"/>
      <c r="H26" s="15"/>
    </row>
    <row r="27" spans="1:8" x14ac:dyDescent="0.15">
      <c r="A27" s="15"/>
      <c r="B27" s="46" t="s">
        <v>36</v>
      </c>
      <c r="C27" s="15"/>
      <c r="D27" s="15"/>
      <c r="E27" s="15"/>
      <c r="F27" s="15"/>
      <c r="G27" s="15"/>
      <c r="H27" s="15"/>
    </row>
    <row r="28" spans="1:8" x14ac:dyDescent="0.15">
      <c r="A28" s="15"/>
      <c r="B28" s="46" t="s">
        <v>37</v>
      </c>
      <c r="C28" s="15"/>
      <c r="D28" s="15"/>
      <c r="E28" s="15"/>
      <c r="F28" s="15"/>
      <c r="G28" s="15"/>
      <c r="H28" s="15"/>
    </row>
    <row r="29" spans="1:8" x14ac:dyDescent="0.15">
      <c r="A29" s="15"/>
      <c r="B29" s="46" t="s">
        <v>25</v>
      </c>
      <c r="C29" s="15"/>
      <c r="D29" s="15"/>
      <c r="E29" s="15"/>
      <c r="F29" s="15"/>
      <c r="G29" s="15"/>
      <c r="H29" s="15"/>
    </row>
    <row r="30" spans="1:8" x14ac:dyDescent="0.15">
      <c r="A30" s="15"/>
      <c r="B30" s="47" t="s">
        <v>30</v>
      </c>
      <c r="C30" s="15"/>
      <c r="D30" s="15"/>
      <c r="E30" s="15"/>
      <c r="F30" s="15"/>
      <c r="G30" s="15"/>
      <c r="H30" s="15"/>
    </row>
    <row r="31" spans="1:8" x14ac:dyDescent="0.15">
      <c r="A31" s="15"/>
      <c r="B31" s="46" t="s">
        <v>26</v>
      </c>
      <c r="C31" s="15"/>
      <c r="D31" s="15"/>
      <c r="E31" s="15"/>
      <c r="F31" s="15"/>
      <c r="G31" s="15"/>
      <c r="H31" s="15"/>
    </row>
    <row r="32" spans="1:8" x14ac:dyDescent="0.15">
      <c r="A32" s="15"/>
      <c r="B32" s="62" t="s">
        <v>29</v>
      </c>
      <c r="C32" s="15"/>
      <c r="D32" s="15"/>
      <c r="E32" s="15"/>
      <c r="F32" s="15"/>
      <c r="G32" s="15"/>
      <c r="H32" s="15"/>
    </row>
    <row r="33" spans="1:8" x14ac:dyDescent="0.15">
      <c r="A33" s="15"/>
      <c r="B33" s="48"/>
      <c r="C33" s="15"/>
      <c r="D33" s="15"/>
      <c r="E33" s="15"/>
      <c r="F33" s="15"/>
      <c r="G33" s="15"/>
      <c r="H33" s="15"/>
    </row>
    <row r="34" spans="1:8" x14ac:dyDescent="0.15">
      <c r="A34" s="15"/>
      <c r="B34" s="49"/>
      <c r="C34" s="15"/>
      <c r="D34" s="15"/>
      <c r="E34" s="15"/>
      <c r="F34" s="15"/>
      <c r="G34" s="15"/>
      <c r="H34" s="15"/>
    </row>
    <row r="35" spans="1:8" x14ac:dyDescent="0.15">
      <c r="B35" s="5"/>
    </row>
    <row r="36" spans="1:8" x14ac:dyDescent="0.15">
      <c r="B36" s="6"/>
    </row>
    <row r="38" spans="1:8" x14ac:dyDescent="0.15">
      <c r="B38" s="7"/>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U/kdGxDKxDcgHVj9v1iAtgSJ0XEAQIcLLpfHQURkeyuCyFRMeaMUTeZ/khvIGCSUVGzeZN908zvpvHGdnzh1Kg==" saltValue="ughhiGw30ezb21zBgbw+Sw==" spinCount="100000" sheet="1" objects="1" scenarios="1"/>
  <mergeCells count="1">
    <mergeCell ref="B1:G1"/>
  </mergeCells>
  <phoneticPr fontId="4"/>
  <hyperlinks>
    <hyperlink ref="B30" r:id="rId1" display="https://sii.or.jp/opendata/" xr:uid="{4C9EFCBE-F9A2-487F-AEAF-D8AB1323036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シミュレーション例 太陽光単体（FIT 25年度10月～3月)</vt:lpstr>
      <vt:lpstr>太陽光単体（FIT 25年度10月～3月)</vt:lpstr>
      <vt:lpstr>太陽光＋蓄電池（FIT 25年度10月～3月）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2025-07-18T08:18:23Z</dcterms:created>
  <dcterms:modified xsi:type="dcterms:W3CDTF">2025-08-05T04:37:19Z</dcterms:modified>
</cp:coreProperties>
</file>