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①月額" sheetId="1" r:id="rId1"/>
    <sheet name="②日額" sheetId="5" r:id="rId2"/>
    <sheet name="③時給" sheetId="6" r:id="rId3"/>
    <sheet name="会計年度給料表" sheetId="2" r:id="rId4"/>
  </sheets>
  <calcPr calcId="152511"/>
</workbook>
</file>

<file path=xl/calcChain.xml><?xml version="1.0" encoding="utf-8"?>
<calcChain xmlns="http://schemas.openxmlformats.org/spreadsheetml/2006/main">
  <c r="I13" i="5" l="1"/>
  <c r="I12" i="5"/>
  <c r="I11" i="5"/>
  <c r="I10" i="5"/>
  <c r="I9" i="5"/>
  <c r="I8" i="5"/>
  <c r="I7" i="5"/>
  <c r="F13" i="5"/>
  <c r="F12" i="5"/>
  <c r="F11" i="5"/>
  <c r="F10" i="5"/>
  <c r="F9" i="5"/>
  <c r="F8" i="5"/>
  <c r="F7" i="5"/>
  <c r="I13" i="1"/>
  <c r="I12" i="1"/>
  <c r="I11" i="1"/>
  <c r="I10" i="1"/>
  <c r="I9" i="1"/>
  <c r="I8" i="1"/>
  <c r="I7" i="1"/>
  <c r="F13" i="1"/>
  <c r="F12" i="1"/>
  <c r="F11" i="1"/>
  <c r="F10" i="1"/>
  <c r="F9" i="1"/>
  <c r="F8" i="1"/>
  <c r="F7" i="1"/>
  <c r="H12" i="1" l="1"/>
  <c r="E13" i="1"/>
  <c r="E12" i="1"/>
  <c r="H13" i="1"/>
  <c r="H11" i="1"/>
  <c r="H10" i="1"/>
  <c r="H9" i="1"/>
  <c r="H8" i="1"/>
  <c r="H7" i="1"/>
  <c r="E11" i="1"/>
  <c r="E10" i="1"/>
  <c r="E9" i="1"/>
  <c r="E8" i="1"/>
  <c r="E7" i="1"/>
  <c r="G13" i="6"/>
  <c r="G12" i="6"/>
  <c r="E13" i="6"/>
  <c r="E12" i="6"/>
  <c r="G11" i="6"/>
  <c r="G10" i="6"/>
  <c r="G9" i="6"/>
  <c r="G8" i="6"/>
  <c r="G7" i="6"/>
  <c r="E11" i="6" l="1"/>
  <c r="E10" i="6"/>
  <c r="E9" i="6"/>
  <c r="E8" i="6"/>
  <c r="E7" i="6"/>
  <c r="H13" i="5"/>
  <c r="H12" i="5"/>
  <c r="H11" i="5"/>
  <c r="H10" i="5"/>
  <c r="H9" i="5"/>
  <c r="H8" i="5"/>
  <c r="H7" i="5"/>
  <c r="E13" i="5"/>
  <c r="E11" i="5"/>
  <c r="E10" i="5"/>
  <c r="E9" i="5"/>
  <c r="E8" i="5"/>
  <c r="E7" i="5"/>
  <c r="E12" i="5"/>
</calcChain>
</file>

<file path=xl/sharedStrings.xml><?xml version="1.0" encoding="utf-8"?>
<sst xmlns="http://schemas.openxmlformats.org/spreadsheetml/2006/main" count="129" uniqueCount="57">
  <si>
    <t>職務の級</t>
  </si>
  <si>
    <t>職務の区分</t>
  </si>
  <si>
    <t>基礎号給</t>
  </si>
  <si>
    <t>上限号給</t>
  </si>
  <si>
    <t>1級</t>
  </si>
  <si>
    <t>一般業務を分担する職員の職務</t>
  </si>
  <si>
    <t>8号</t>
  </si>
  <si>
    <t>40号</t>
  </si>
  <si>
    <t>薬剤散布の職務に従事する職員の職務</t>
  </si>
  <si>
    <t>14号</t>
  </si>
  <si>
    <t>55号</t>
  </si>
  <si>
    <t>給食調理の職務に従事する職員の職務</t>
  </si>
  <si>
    <t>27号</t>
  </si>
  <si>
    <t>68号</t>
  </si>
  <si>
    <t>保育の職務に従事する職員の職務</t>
  </si>
  <si>
    <t>30号</t>
  </si>
  <si>
    <t>69号</t>
  </si>
  <si>
    <t>ごみ収集作業の職務に従事する職員の職務</t>
  </si>
  <si>
    <t>32号</t>
  </si>
  <si>
    <t>73号</t>
  </si>
  <si>
    <t>2級</t>
  </si>
  <si>
    <t>相談員や指導員等，高度の知識経験を必要とする業務を分掌する職員の職務</t>
  </si>
  <si>
    <t>1号</t>
  </si>
  <si>
    <t>94号</t>
  </si>
  <si>
    <t>看護師又は保健師としての職務に従事する職員の職務</t>
  </si>
  <si>
    <t>23号</t>
  </si>
  <si>
    <t>112号</t>
  </si>
  <si>
    <t>月額</t>
    <rPh sb="0" eb="2">
      <t>ゲツガク</t>
    </rPh>
    <phoneticPr fontId="3"/>
  </si>
  <si>
    <t>時給</t>
    <rPh sb="0" eb="2">
      <t>ジキュウ</t>
    </rPh>
    <phoneticPr fontId="3"/>
  </si>
  <si>
    <t>会計年度任用職員給料表（フルタイム）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キュウリョウ</t>
    </rPh>
    <rPh sb="10" eb="11">
      <t>ヒョウ</t>
    </rPh>
    <phoneticPr fontId="3"/>
  </si>
  <si>
    <t>級</t>
    <rPh sb="0" eb="1">
      <t>キュウ</t>
    </rPh>
    <phoneticPr fontId="5"/>
  </si>
  <si>
    <t>1級</t>
    <rPh sb="1" eb="2">
      <t>キュウ</t>
    </rPh>
    <phoneticPr fontId="5"/>
  </si>
  <si>
    <t>2級</t>
    <rPh sb="1" eb="2">
      <t>キュウ</t>
    </rPh>
    <phoneticPr fontId="5"/>
  </si>
  <si>
    <t>号給</t>
    <rPh sb="0" eb="2">
      <t>ゴウキュウ</t>
    </rPh>
    <phoneticPr fontId="5"/>
  </si>
  <si>
    <t>給料月額</t>
    <rPh sb="0" eb="2">
      <t>キュウリョウ</t>
    </rPh>
    <rPh sb="2" eb="4">
      <t>ゲツガク</t>
    </rPh>
    <phoneticPr fontId="5"/>
  </si>
  <si>
    <t>号給</t>
    <phoneticPr fontId="3"/>
  </si>
  <si>
    <t>号給</t>
    <rPh sb="0" eb="1">
      <t>ゴウ</t>
    </rPh>
    <rPh sb="1" eb="2">
      <t>キュウ</t>
    </rPh>
    <phoneticPr fontId="3"/>
  </si>
  <si>
    <t>【月額支給者の時給の算出方法】</t>
    <rPh sb="1" eb="3">
      <t>ゲツガク</t>
    </rPh>
    <rPh sb="3" eb="5">
      <t>シキュウ</t>
    </rPh>
    <rPh sb="5" eb="6">
      <t>シャ</t>
    </rPh>
    <rPh sb="7" eb="9">
      <t>ジキュウ</t>
    </rPh>
    <rPh sb="10" eb="12">
      <t>サンシュツ</t>
    </rPh>
    <rPh sb="12" eb="14">
      <t>ホウホウ</t>
    </rPh>
    <phoneticPr fontId="3"/>
  </si>
  <si>
    <t>【日額支給者の時給の算出方法】</t>
    <rPh sb="1" eb="3">
      <t>ニチガク</t>
    </rPh>
    <rPh sb="3" eb="5">
      <t>シキュウ</t>
    </rPh>
    <rPh sb="5" eb="6">
      <t>シャ</t>
    </rPh>
    <rPh sb="7" eb="9">
      <t>ジキュウ</t>
    </rPh>
    <rPh sb="10" eb="12">
      <t>サンシュツ</t>
    </rPh>
    <rPh sb="12" eb="14">
      <t>ホウホウ</t>
    </rPh>
    <phoneticPr fontId="3"/>
  </si>
  <si>
    <t>報酬日額＋地域報酬（日額）</t>
    <rPh sb="0" eb="2">
      <t>ホウシュウ</t>
    </rPh>
    <rPh sb="2" eb="4">
      <t>ニチガク</t>
    </rPh>
    <rPh sb="5" eb="7">
      <t>チイキ</t>
    </rPh>
    <rPh sb="7" eb="9">
      <t>ホウシュウ</t>
    </rPh>
    <rPh sb="10" eb="12">
      <t>ニチガク</t>
    </rPh>
    <phoneticPr fontId="3"/>
  </si>
  <si>
    <t>（報酬月額＋地域報酬（月額））×12</t>
    <rPh sb="1" eb="3">
      <t>ホウシュウ</t>
    </rPh>
    <rPh sb="3" eb="5">
      <t>ゲツガク</t>
    </rPh>
    <rPh sb="6" eb="8">
      <t>チイキ</t>
    </rPh>
    <rPh sb="8" eb="10">
      <t>ホウシュウ</t>
    </rPh>
    <rPh sb="11" eb="13">
      <t>ゲツガク</t>
    </rPh>
    <phoneticPr fontId="3"/>
  </si>
  <si>
    <t>（1週間当たりの勤務時間×52）－（18日×（1週間当たりの勤務時間数÷5））</t>
    <rPh sb="2" eb="4">
      <t>シュウカン</t>
    </rPh>
    <rPh sb="4" eb="5">
      <t>ア</t>
    </rPh>
    <rPh sb="8" eb="10">
      <t>キンム</t>
    </rPh>
    <rPh sb="10" eb="12">
      <t>ジカン</t>
    </rPh>
    <rPh sb="20" eb="21">
      <t>ヒ</t>
    </rPh>
    <rPh sb="24" eb="26">
      <t>シュウカン</t>
    </rPh>
    <rPh sb="26" eb="27">
      <t>ア</t>
    </rPh>
    <rPh sb="30" eb="32">
      <t>キンム</t>
    </rPh>
    <rPh sb="32" eb="34">
      <t>ジカン</t>
    </rPh>
    <rPh sb="34" eb="35">
      <t>スウ</t>
    </rPh>
    <phoneticPr fontId="3"/>
  </si>
  <si>
    <t>1日当たりの勤務時間</t>
    <rPh sb="1" eb="2">
      <t>ニチ</t>
    </rPh>
    <rPh sb="2" eb="3">
      <t>ア</t>
    </rPh>
    <rPh sb="6" eb="8">
      <t>キンム</t>
    </rPh>
    <rPh sb="8" eb="10">
      <t>ジカン</t>
    </rPh>
    <phoneticPr fontId="3"/>
  </si>
  <si>
    <t>（1円未満四捨五入）</t>
    <rPh sb="2" eb="3">
      <t>エン</t>
    </rPh>
    <rPh sb="3" eb="5">
      <t>ミマン</t>
    </rPh>
    <rPh sb="5" eb="9">
      <t>シシャゴニュウ</t>
    </rPh>
    <phoneticPr fontId="3"/>
  </si>
  <si>
    <t>日額</t>
    <rPh sb="0" eb="2">
      <t>ニチガク</t>
    </rPh>
    <phoneticPr fontId="3"/>
  </si>
  <si>
    <t>1級　1週</t>
    <rPh sb="1" eb="2">
      <t>キュウ</t>
    </rPh>
    <rPh sb="4" eb="5">
      <t>シュウ</t>
    </rPh>
    <phoneticPr fontId="3"/>
  </si>
  <si>
    <t>時間</t>
    <rPh sb="0" eb="2">
      <t>ジカン</t>
    </rPh>
    <phoneticPr fontId="3"/>
  </si>
  <si>
    <t>2級　1週</t>
    <rPh sb="1" eb="2">
      <t>キュウ</t>
    </rPh>
    <rPh sb="4" eb="5">
      <t>シュウ</t>
    </rPh>
    <phoneticPr fontId="3"/>
  </si>
  <si>
    <t>参考：職務の区分による報酬（地域報酬含む）</t>
    <rPh sb="0" eb="2">
      <t>サンコウ</t>
    </rPh>
    <rPh sb="3" eb="5">
      <t>ショクム</t>
    </rPh>
    <rPh sb="6" eb="8">
      <t>クブン</t>
    </rPh>
    <rPh sb="11" eb="13">
      <t>ホウシュウ</t>
    </rPh>
    <rPh sb="14" eb="16">
      <t>チイキ</t>
    </rPh>
    <rPh sb="16" eb="18">
      <t>ホウシュウ</t>
    </rPh>
    <rPh sb="18" eb="19">
      <t>フク</t>
    </rPh>
    <phoneticPr fontId="3"/>
  </si>
  <si>
    <t>【月額支給者】</t>
    <rPh sb="1" eb="3">
      <t>ゲツガク</t>
    </rPh>
    <rPh sb="3" eb="5">
      <t>シキュウ</t>
    </rPh>
    <rPh sb="5" eb="6">
      <t>シャ</t>
    </rPh>
    <phoneticPr fontId="3"/>
  </si>
  <si>
    <t>【日額支給者】</t>
    <rPh sb="1" eb="3">
      <t>ニチガク</t>
    </rPh>
    <rPh sb="3" eb="5">
      <t>シキュウ</t>
    </rPh>
    <rPh sb="5" eb="6">
      <t>シャ</t>
    </rPh>
    <phoneticPr fontId="3"/>
  </si>
  <si>
    <t>1級　1日</t>
    <rPh sb="1" eb="2">
      <t>キュウ</t>
    </rPh>
    <rPh sb="4" eb="5">
      <t>ヒ</t>
    </rPh>
    <phoneticPr fontId="3"/>
  </si>
  <si>
    <t>2級　1日</t>
    <rPh sb="1" eb="2">
      <t>キュウ</t>
    </rPh>
    <rPh sb="4" eb="5">
      <t>ヒ</t>
    </rPh>
    <phoneticPr fontId="3"/>
  </si>
  <si>
    <t>【時給支給者】</t>
    <rPh sb="1" eb="3">
      <t>ジキュウ</t>
    </rPh>
    <rPh sb="3" eb="5">
      <t>シキュウ</t>
    </rPh>
    <rPh sb="5" eb="6">
      <t>シャ</t>
    </rPh>
    <phoneticPr fontId="3"/>
  </si>
  <si>
    <t>【時給支給者の時給算出方法】</t>
    <rPh sb="1" eb="3">
      <t>ジキュウ</t>
    </rPh>
    <rPh sb="3" eb="5">
      <t>シキュウ</t>
    </rPh>
    <rPh sb="5" eb="6">
      <t>シャ</t>
    </rPh>
    <rPh sb="7" eb="9">
      <t>ジキュウ</t>
    </rPh>
    <rPh sb="9" eb="11">
      <t>サンシュツ</t>
    </rPh>
    <rPh sb="11" eb="13">
      <t>ホウホウ</t>
    </rPh>
    <phoneticPr fontId="3"/>
  </si>
  <si>
    <t>報酬月額</t>
    <rPh sb="0" eb="2">
      <t>ホウシュウ</t>
    </rPh>
    <rPh sb="2" eb="4">
      <t>ゲツガク</t>
    </rPh>
    <phoneticPr fontId="3"/>
  </si>
  <si>
    <t>地域報酬（月額）</t>
    <rPh sb="0" eb="2">
      <t>チイキ</t>
    </rPh>
    <rPh sb="2" eb="4">
      <t>ホウシュウ</t>
    </rPh>
    <rPh sb="5" eb="7">
      <t>ゲツガク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</si>
</sst>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1" xfId="0" applyBorder="1" applyAlignment="1"/>
    <xf numFmtId="0" fontId="0" fillId="0" borderId="0" xfId="0" applyBorder="1" applyAlignment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center"/>
    </xf>
    <xf numFmtId="38" fontId="4" fillId="0" borderId="6" xfId="0" applyNumberFormat="1" applyFont="1" applyFill="1" applyBorder="1"/>
    <xf numFmtId="0" fontId="4" fillId="0" borderId="5" xfId="0" quotePrefix="1" applyFont="1" applyFill="1" applyBorder="1" applyAlignment="1">
      <alignment horizontal="center"/>
    </xf>
    <xf numFmtId="38" fontId="4" fillId="0" borderId="5" xfId="0" applyNumberFormat="1" applyFont="1" applyFill="1" applyBorder="1"/>
    <xf numFmtId="0" fontId="4" fillId="0" borderId="2" xfId="0" quotePrefix="1" applyFont="1" applyFill="1" applyBorder="1" applyAlignment="1">
      <alignment horizontal="center"/>
    </xf>
    <xf numFmtId="38" fontId="4" fillId="0" borderId="2" xfId="0" applyNumberFormat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5" xfId="0" applyBorder="1"/>
    <xf numFmtId="3" fontId="2" fillId="0" borderId="5" xfId="0" applyNumberFormat="1" applyFont="1" applyBorder="1"/>
    <xf numFmtId="0" fontId="0" fillId="0" borderId="2" xfId="0" applyBorder="1"/>
    <xf numFmtId="3" fontId="2" fillId="0" borderId="2" xfId="0" applyNumberFormat="1" applyFont="1" applyBorder="1"/>
    <xf numFmtId="0" fontId="0" fillId="0" borderId="6" xfId="0" applyBorder="1"/>
    <xf numFmtId="3" fontId="2" fillId="0" borderId="6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8" fontId="2" fillId="0" borderId="4" xfId="0" applyNumberFormat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/>
    <xf numFmtId="0" fontId="6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18</xdr:row>
      <xdr:rowOff>9525</xdr:rowOff>
    </xdr:from>
    <xdr:to>
      <xdr:col>2</xdr:col>
      <xdr:colOff>1247775</xdr:colOff>
      <xdr:row>18</xdr:row>
      <xdr:rowOff>9526</xdr:rowOff>
    </xdr:to>
    <xdr:cxnSp macro="">
      <xdr:nvCxnSpPr>
        <xdr:cNvPr id="4" name="直線コネクタ 3"/>
        <xdr:cNvCxnSpPr/>
      </xdr:nvCxnSpPr>
      <xdr:spPr>
        <a:xfrm flipV="1">
          <a:off x="1381125" y="7058025"/>
          <a:ext cx="847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9525</xdr:rowOff>
    </xdr:from>
    <xdr:to>
      <xdr:col>4</xdr:col>
      <xdr:colOff>381000</xdr:colOff>
      <xdr:row>18</xdr:row>
      <xdr:rowOff>9526</xdr:rowOff>
    </xdr:to>
    <xdr:cxnSp macro="">
      <xdr:nvCxnSpPr>
        <xdr:cNvPr id="5" name="直線コネクタ 4"/>
        <xdr:cNvCxnSpPr/>
      </xdr:nvCxnSpPr>
      <xdr:spPr>
        <a:xfrm flipV="1">
          <a:off x="2552700" y="7058025"/>
          <a:ext cx="10668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19</xdr:row>
      <xdr:rowOff>19050</xdr:rowOff>
    </xdr:from>
    <xdr:to>
      <xdr:col>2</xdr:col>
      <xdr:colOff>1381125</xdr:colOff>
      <xdr:row>20</xdr:row>
      <xdr:rowOff>104775</xdr:rowOff>
    </xdr:to>
    <xdr:sp macro="" textlink="">
      <xdr:nvSpPr>
        <xdr:cNvPr id="8" name="正方形/長方形 7"/>
        <xdr:cNvSpPr/>
      </xdr:nvSpPr>
      <xdr:spPr>
        <a:xfrm>
          <a:off x="1295400" y="7239000"/>
          <a:ext cx="1066800" cy="2571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（</a:t>
          </a:r>
          <a:r>
            <a:rPr kumimoji="1" lang="en-US" altLang="ja-JP" sz="900"/>
            <a:t>1</a:t>
          </a:r>
          <a:r>
            <a:rPr kumimoji="1" lang="ja-JP" altLang="en-US" sz="900"/>
            <a:t>円未満切捨て）</a:t>
          </a:r>
        </a:p>
      </xdr:txBody>
    </xdr:sp>
    <xdr:clientData/>
  </xdr:twoCellAnchor>
  <xdr:twoCellAnchor>
    <xdr:from>
      <xdr:col>3</xdr:col>
      <xdr:colOff>0</xdr:colOff>
      <xdr:row>19</xdr:row>
      <xdr:rowOff>9525</xdr:rowOff>
    </xdr:from>
    <xdr:to>
      <xdr:col>4</xdr:col>
      <xdr:colOff>381000</xdr:colOff>
      <xdr:row>20</xdr:row>
      <xdr:rowOff>95250</xdr:rowOff>
    </xdr:to>
    <xdr:sp macro="" textlink="">
      <xdr:nvSpPr>
        <xdr:cNvPr id="10" name="正方形/長方形 9"/>
        <xdr:cNvSpPr/>
      </xdr:nvSpPr>
      <xdr:spPr>
        <a:xfrm>
          <a:off x="2552700" y="7229475"/>
          <a:ext cx="1066800" cy="2571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（</a:t>
          </a:r>
          <a:r>
            <a:rPr kumimoji="1" lang="en-US" altLang="ja-JP" sz="900"/>
            <a:t>1</a:t>
          </a:r>
          <a:r>
            <a:rPr kumimoji="1" lang="ja-JP" altLang="en-US" sz="900"/>
            <a:t>円未満切捨て）</a:t>
          </a:r>
        </a:p>
      </xdr:txBody>
    </xdr:sp>
    <xdr:clientData/>
  </xdr:twoCellAnchor>
  <xdr:twoCellAnchor>
    <xdr:from>
      <xdr:col>2</xdr:col>
      <xdr:colOff>1238250</xdr:colOff>
      <xdr:row>17</xdr:row>
      <xdr:rowOff>47626</xdr:rowOff>
    </xdr:from>
    <xdr:to>
      <xdr:col>3</xdr:col>
      <xdr:colOff>0</xdr:colOff>
      <xdr:row>19</xdr:row>
      <xdr:rowOff>47626</xdr:rowOff>
    </xdr:to>
    <xdr:sp macro="" textlink="">
      <xdr:nvSpPr>
        <xdr:cNvPr id="11" name="正方形/長方形 10"/>
        <xdr:cNvSpPr/>
      </xdr:nvSpPr>
      <xdr:spPr>
        <a:xfrm>
          <a:off x="2219325" y="6924676"/>
          <a:ext cx="3333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876300</xdr:colOff>
      <xdr:row>2</xdr:row>
      <xdr:rowOff>171450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180975"/>
          <a:ext cx="6477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876300</xdr:colOff>
      <xdr:row>2</xdr:row>
      <xdr:rowOff>171450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525" y="180975"/>
          <a:ext cx="6477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I14" sqref="I14"/>
    </sheetView>
  </sheetViews>
  <sheetFormatPr defaultRowHeight="13.5" x14ac:dyDescent="0.15"/>
  <cols>
    <col min="1" max="1" width="3.875" customWidth="1"/>
    <col min="3" max="3" width="20.625" customWidth="1"/>
    <col min="5" max="6" width="9.125" customWidth="1"/>
    <col min="8" max="9" width="9.125" customWidth="1"/>
  </cols>
  <sheetData>
    <row r="1" spans="2:9" ht="21" x14ac:dyDescent="0.2">
      <c r="B1" s="29" t="s">
        <v>48</v>
      </c>
    </row>
    <row r="2" spans="2:9" ht="13.5" customHeight="1" x14ac:dyDescent="0.15">
      <c r="B2" s="41" t="s">
        <v>49</v>
      </c>
      <c r="C2" s="41"/>
    </row>
    <row r="3" spans="2:9" ht="13.5" customHeight="1" x14ac:dyDescent="0.15">
      <c r="B3" s="41"/>
      <c r="C3" s="41"/>
      <c r="G3" s="27" t="s">
        <v>45</v>
      </c>
      <c r="H3" s="28">
        <v>35</v>
      </c>
      <c r="I3" t="s">
        <v>46</v>
      </c>
    </row>
    <row r="4" spans="2:9" x14ac:dyDescent="0.15">
      <c r="G4" s="27" t="s">
        <v>47</v>
      </c>
      <c r="H4" s="28">
        <v>29</v>
      </c>
      <c r="I4" t="s">
        <v>46</v>
      </c>
    </row>
    <row r="5" spans="2:9" x14ac:dyDescent="0.15">
      <c r="B5" s="43" t="s">
        <v>0</v>
      </c>
      <c r="C5" s="43" t="s">
        <v>1</v>
      </c>
      <c r="D5" s="43" t="s">
        <v>2</v>
      </c>
      <c r="E5" s="43"/>
      <c r="F5" s="43"/>
      <c r="G5" s="43" t="s">
        <v>3</v>
      </c>
      <c r="H5" s="43"/>
      <c r="I5" s="43"/>
    </row>
    <row r="6" spans="2:9" x14ac:dyDescent="0.15">
      <c r="B6" s="43"/>
      <c r="C6" s="43"/>
      <c r="D6" s="22" t="s">
        <v>35</v>
      </c>
      <c r="E6" s="22" t="s">
        <v>27</v>
      </c>
      <c r="F6" s="22" t="s">
        <v>28</v>
      </c>
      <c r="G6" s="22" t="s">
        <v>36</v>
      </c>
      <c r="H6" s="22" t="s">
        <v>27</v>
      </c>
      <c r="I6" s="22" t="s">
        <v>28</v>
      </c>
    </row>
    <row r="7" spans="2:9" ht="57" customHeight="1" x14ac:dyDescent="0.15">
      <c r="B7" s="43" t="s">
        <v>4</v>
      </c>
      <c r="C7" s="23" t="s">
        <v>5</v>
      </c>
      <c r="D7" s="22" t="s">
        <v>6</v>
      </c>
      <c r="E7" s="24">
        <f>ROUNDDOWN(会計年度給料表!B11*$H$3/38.75,0)+ROUNDDOWN(ROUNDDOWN(会計年度給料表!B11*$H$3/38.75,0)*0.15,0)</f>
        <v>153001</v>
      </c>
      <c r="F7" s="25">
        <f>ROUND((E7*12)/($H$3*52-(18*$H$3/5)),0)</f>
        <v>1084</v>
      </c>
      <c r="G7" s="22" t="s">
        <v>7</v>
      </c>
      <c r="H7" s="24">
        <f>ROUNDDOWN(会計年度給料表!B43*$H$3/38.75,0)+ROUNDDOWN(ROUNDDOWN(会計年度給料表!B43*$H$3/38.75,0)*0.15,0)</f>
        <v>207430</v>
      </c>
      <c r="I7" s="25">
        <f>ROUND((H7*12)/($H$3*52-(18*$H$3/5)),0)</f>
        <v>1469</v>
      </c>
    </row>
    <row r="8" spans="2:9" ht="57" customHeight="1" x14ac:dyDescent="0.15">
      <c r="B8" s="43"/>
      <c r="C8" s="23" t="s">
        <v>8</v>
      </c>
      <c r="D8" s="22" t="s">
        <v>9</v>
      </c>
      <c r="E8" s="24">
        <f>ROUNDDOWN(会計年度給料表!B17*$H$3/38.75,0)+ROUNDDOWN(ROUNDDOWN(会計年度給料表!B17*$H$3/38.75,0)*0.15,0)</f>
        <v>161830</v>
      </c>
      <c r="F8" s="25">
        <f>ROUND((E8*12)/($H$3*52-(18*$H$3/5)),0)</f>
        <v>1146</v>
      </c>
      <c r="G8" s="22" t="s">
        <v>10</v>
      </c>
      <c r="H8" s="24">
        <f>ROUNDDOWN(会計年度給料表!B58*$H$3/38.75,0)+ROUNDDOWN(ROUNDDOWN(会計年度給料表!B58*$H$3/38.75,0)*0.15,0)</f>
        <v>232878</v>
      </c>
      <c r="I8" s="25">
        <f>ROUND((H8*12)/($H$3*52-(18*$H$3/5)),0)</f>
        <v>1650</v>
      </c>
    </row>
    <row r="9" spans="2:9" ht="57" customHeight="1" x14ac:dyDescent="0.15">
      <c r="B9" s="43"/>
      <c r="C9" s="23" t="s">
        <v>11</v>
      </c>
      <c r="D9" s="22" t="s">
        <v>12</v>
      </c>
      <c r="E9" s="24">
        <f>ROUNDDOWN(会計年度給料表!B30*$H$3/38.75,0)+ROUNDDOWN(ROUNDDOWN(会計年度給料表!B30*$H$3/38.75,0)*0.15,0)</f>
        <v>186032</v>
      </c>
      <c r="F9" s="25">
        <f>ROUND((E9*12)/($H$3*52-(18*$H$3/5)),0)</f>
        <v>1318</v>
      </c>
      <c r="G9" s="22" t="s">
        <v>13</v>
      </c>
      <c r="H9" s="24">
        <f>ROUNDDOWN(会計年度給料表!B71*$H$3/38.75,0)+ROUNDDOWN(ROUNDDOWN(会計年度給料表!B71*$H$3/38.75,0)*0.15,0)</f>
        <v>252405</v>
      </c>
      <c r="I9" s="25">
        <f>ROUND((H9*12)/($H$3*52-(18*$H$3/5)),0)</f>
        <v>1788</v>
      </c>
    </row>
    <row r="10" spans="2:9" ht="57" customHeight="1" x14ac:dyDescent="0.15">
      <c r="B10" s="43"/>
      <c r="C10" s="23" t="s">
        <v>14</v>
      </c>
      <c r="D10" s="22" t="s">
        <v>15</v>
      </c>
      <c r="E10" s="24">
        <f>ROUNDDOWN(会計年度給料表!B33*$H$3/38.75,0)+ROUNDDOWN(ROUNDDOWN(会計年度給料表!B33*$H$3/38.75,0)*0.15,0)</f>
        <v>191953</v>
      </c>
      <c r="F10" s="25">
        <f>ROUND((E10*12)/($H$3*52-(18*$H$3/5)),0)</f>
        <v>1360</v>
      </c>
      <c r="G10" s="22" t="s">
        <v>16</v>
      </c>
      <c r="H10" s="24">
        <f>ROUNDDOWN(会計年度給料表!B72*$H$3/38.75,0)+ROUNDDOWN(ROUNDDOWN(会計年度給料表!B72*$H$3/38.75,0)*0.15,0)</f>
        <v>253445</v>
      </c>
      <c r="I10" s="25">
        <f>ROUND((H10*12)/($H$3*52-(18*$H$3/5)),0)</f>
        <v>1795</v>
      </c>
    </row>
    <row r="11" spans="2:9" ht="57" customHeight="1" x14ac:dyDescent="0.15">
      <c r="B11" s="43"/>
      <c r="C11" s="23" t="s">
        <v>17</v>
      </c>
      <c r="D11" s="22" t="s">
        <v>18</v>
      </c>
      <c r="E11" s="24">
        <f>ROUNDDOWN(会計年度給料表!B35*$H$3/38.75,0)+ROUNDDOWN(ROUNDDOWN(会計年度給料表!B35*$H$3/38.75,0)*0.15,0)</f>
        <v>196003</v>
      </c>
      <c r="F11" s="25">
        <f>ROUND((E11*12)/($H$3*52-(18*$H$3/5)),0)</f>
        <v>1388</v>
      </c>
      <c r="G11" s="22" t="s">
        <v>19</v>
      </c>
      <c r="H11" s="24">
        <f>ROUNDDOWN(会計年度給料表!B76*$H$3/38.75,0)+ROUNDDOWN(ROUNDDOWN(会計年度給料表!B76*$H$3/38.75,0)*0.15,0)</f>
        <v>256353</v>
      </c>
      <c r="I11" s="25">
        <f>ROUND((H11*12)/($H$3*52-(18*$H$3/5)),0)</f>
        <v>1816</v>
      </c>
    </row>
    <row r="12" spans="2:9" ht="57" customHeight="1" x14ac:dyDescent="0.15">
      <c r="B12" s="43" t="s">
        <v>20</v>
      </c>
      <c r="C12" s="23" t="s">
        <v>21</v>
      </c>
      <c r="D12" s="22" t="s">
        <v>22</v>
      </c>
      <c r="E12" s="24">
        <f>ROUNDDOWN(会計年度給料表!C4*$H$4/38.75,0)+ROUNDDOWN(ROUNDDOWN(会計年度給料表!C4*$H$4/38.75,0)*0.15,0)</f>
        <v>179529</v>
      </c>
      <c r="F12" s="25">
        <f>ROUND((E12*12)/($H$4*52-(18*$H$4/5)),0)</f>
        <v>1535</v>
      </c>
      <c r="G12" s="22" t="s">
        <v>23</v>
      </c>
      <c r="H12" s="24">
        <f>ROUNDDOWN(会計年度給料表!C97*$H$4/38.75,0)+ROUNDDOWN(ROUNDDOWN(会計年度給料表!C97*$H$4/38.75,0)*0.15,0)</f>
        <v>310175</v>
      </c>
      <c r="I12" s="25">
        <f>ROUND((H12*12)/($H$4*52-(18*$H$4/5)),0)</f>
        <v>2652</v>
      </c>
    </row>
    <row r="13" spans="2:9" ht="57" customHeight="1" x14ac:dyDescent="0.15">
      <c r="B13" s="43"/>
      <c r="C13" s="23" t="s">
        <v>24</v>
      </c>
      <c r="D13" s="22" t="s">
        <v>25</v>
      </c>
      <c r="E13" s="24">
        <f>ROUNDDOWN(会計年度給料表!C26*$H$4/38.75,0)+ROUNDDOWN(ROUNDDOWN(会計年度給料表!C26*$H$4/38.75,0)*0.15,0)</f>
        <v>212578</v>
      </c>
      <c r="F13" s="25">
        <f>ROUND((E13*12)/($H$4*52-(18*$H$4/5)),0)</f>
        <v>1817</v>
      </c>
      <c r="G13" s="22" t="s">
        <v>26</v>
      </c>
      <c r="H13" s="24">
        <f>ROUNDDOWN(会計年度給料表!C115*$H$4/38.75,0)+ROUNDDOWN(ROUNDDOWN(会計年度給料表!C115*$H$4/38.75,0)*0.15,0)</f>
        <v>322828</v>
      </c>
      <c r="I13" s="25">
        <f>ROUND((H13*12)/($H$4*52-(18*$H$4/5)),0)</f>
        <v>2760</v>
      </c>
    </row>
    <row r="16" spans="2:9" x14ac:dyDescent="0.15">
      <c r="B16" t="s">
        <v>37</v>
      </c>
    </row>
    <row r="18" spans="2:10" x14ac:dyDescent="0.15">
      <c r="B18" s="45" t="s">
        <v>40</v>
      </c>
      <c r="C18" s="45"/>
      <c r="D18" s="45"/>
      <c r="E18" s="45"/>
      <c r="F18" s="45"/>
      <c r="G18" s="45"/>
      <c r="H18" s="42" t="s">
        <v>43</v>
      </c>
      <c r="I18" s="42"/>
      <c r="J18" s="42"/>
    </row>
    <row r="19" spans="2:10" x14ac:dyDescent="0.15">
      <c r="B19" s="44" t="s">
        <v>41</v>
      </c>
      <c r="C19" s="44"/>
      <c r="D19" s="44"/>
      <c r="E19" s="44"/>
      <c r="F19" s="44"/>
      <c r="G19" s="44"/>
      <c r="H19" s="42"/>
      <c r="I19" s="42"/>
      <c r="J19" s="42"/>
    </row>
    <row r="22" spans="2:10" x14ac:dyDescent="0.15">
      <c r="B22" s="33"/>
      <c r="C22" s="33"/>
      <c r="D22" s="33"/>
      <c r="E22" s="33"/>
      <c r="F22" s="33"/>
    </row>
    <row r="23" spans="2:10" x14ac:dyDescent="0.15">
      <c r="B23" s="33"/>
      <c r="C23" s="33"/>
      <c r="D23" s="33"/>
      <c r="E23" s="33"/>
      <c r="F23" s="33"/>
    </row>
    <row r="24" spans="2:10" x14ac:dyDescent="0.15">
      <c r="B24" s="2"/>
      <c r="C24" s="2"/>
      <c r="D24" s="34"/>
      <c r="E24" s="34"/>
      <c r="F24" s="34"/>
    </row>
    <row r="25" spans="2:10" x14ac:dyDescent="0.15">
      <c r="B25" s="2"/>
      <c r="C25" s="2"/>
      <c r="D25" s="34"/>
      <c r="E25" s="34"/>
      <c r="F25" s="34"/>
    </row>
    <row r="26" spans="2:10" x14ac:dyDescent="0.15">
      <c r="B26" s="33"/>
      <c r="C26" s="33"/>
      <c r="D26" s="33"/>
      <c r="E26" s="33"/>
      <c r="F26" s="33"/>
    </row>
  </sheetData>
  <mergeCells count="10">
    <mergeCell ref="B2:C3"/>
    <mergeCell ref="H18:J19"/>
    <mergeCell ref="G5:I5"/>
    <mergeCell ref="C5:C6"/>
    <mergeCell ref="B5:B6"/>
    <mergeCell ref="B7:B11"/>
    <mergeCell ref="B12:B13"/>
    <mergeCell ref="D5:F5"/>
    <mergeCell ref="B19:G19"/>
    <mergeCell ref="B18:G18"/>
  </mergeCells>
  <phoneticPr fontId="3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workbookViewId="0">
      <selection activeCell="I14" sqref="I14"/>
    </sheetView>
  </sheetViews>
  <sheetFormatPr defaultRowHeight="13.5" x14ac:dyDescent="0.15"/>
  <cols>
    <col min="1" max="1" width="3.875" customWidth="1"/>
    <col min="3" max="3" width="20.625" customWidth="1"/>
    <col min="5" max="6" width="9.125" customWidth="1"/>
    <col min="8" max="9" width="9.125" customWidth="1"/>
  </cols>
  <sheetData>
    <row r="1" spans="2:9" ht="21" x14ac:dyDescent="0.2">
      <c r="B1" s="29" t="s">
        <v>48</v>
      </c>
    </row>
    <row r="2" spans="2:9" ht="13.5" customHeight="1" x14ac:dyDescent="0.15">
      <c r="B2" s="41" t="s">
        <v>50</v>
      </c>
      <c r="C2" s="41"/>
    </row>
    <row r="3" spans="2:9" ht="13.5" customHeight="1" x14ac:dyDescent="0.15">
      <c r="B3" s="41"/>
      <c r="C3" s="41"/>
      <c r="G3" s="30" t="s">
        <v>51</v>
      </c>
      <c r="H3" s="31">
        <v>7</v>
      </c>
      <c r="I3" s="32" t="s">
        <v>46</v>
      </c>
    </row>
    <row r="4" spans="2:9" x14ac:dyDescent="0.15">
      <c r="G4" s="30" t="s">
        <v>52</v>
      </c>
      <c r="H4" s="31">
        <v>7.25</v>
      </c>
      <c r="I4" s="32" t="s">
        <v>46</v>
      </c>
    </row>
    <row r="5" spans="2:9" x14ac:dyDescent="0.15">
      <c r="B5" s="43" t="s">
        <v>0</v>
      </c>
      <c r="C5" s="43" t="s">
        <v>1</v>
      </c>
      <c r="D5" s="43" t="s">
        <v>2</v>
      </c>
      <c r="E5" s="43"/>
      <c r="F5" s="43"/>
      <c r="G5" s="43" t="s">
        <v>3</v>
      </c>
      <c r="H5" s="43"/>
      <c r="I5" s="43"/>
    </row>
    <row r="6" spans="2:9" x14ac:dyDescent="0.15">
      <c r="B6" s="43"/>
      <c r="C6" s="43"/>
      <c r="D6" s="26" t="s">
        <v>35</v>
      </c>
      <c r="E6" s="26" t="s">
        <v>44</v>
      </c>
      <c r="F6" s="26" t="s">
        <v>28</v>
      </c>
      <c r="G6" s="26" t="s">
        <v>36</v>
      </c>
      <c r="H6" s="26" t="s">
        <v>27</v>
      </c>
      <c r="I6" s="26" t="s">
        <v>28</v>
      </c>
    </row>
    <row r="7" spans="2:9" ht="57" customHeight="1" x14ac:dyDescent="0.15">
      <c r="B7" s="43" t="s">
        <v>4</v>
      </c>
      <c r="C7" s="23" t="s">
        <v>5</v>
      </c>
      <c r="D7" s="26" t="s">
        <v>6</v>
      </c>
      <c r="E7" s="24">
        <f>ROUNDDOWN((会計年度給料表!B11/21)*($H$3/7.75),0)+ROUNDDOWN(ROUNDDOWN((会計年度給料表!B11/21)*($H$3/7.75),0)*0.15,0)</f>
        <v>7285</v>
      </c>
      <c r="F7" s="25">
        <f>ROUND(E7/$H$3,0)</f>
        <v>1041</v>
      </c>
      <c r="G7" s="26" t="s">
        <v>7</v>
      </c>
      <c r="H7" s="24">
        <f>ROUNDDOWN((会計年度給料表!B43/21)*($H$3/7.75),0)+ROUNDDOWN(ROUNDDOWN((会計年度給料表!B43/21)*($H$3/7.75),0)*0.15,0)</f>
        <v>9877</v>
      </c>
      <c r="I7" s="25">
        <f>ROUND(H7/$H$3,0)</f>
        <v>1411</v>
      </c>
    </row>
    <row r="8" spans="2:9" ht="57" customHeight="1" x14ac:dyDescent="0.15">
      <c r="B8" s="43"/>
      <c r="C8" s="23" t="s">
        <v>8</v>
      </c>
      <c r="D8" s="26" t="s">
        <v>9</v>
      </c>
      <c r="E8" s="24">
        <f>ROUNDDOWN((会計年度給料表!B17/21)*($H$3/7.75),0)+ROUNDDOWN(ROUNDDOWN((会計年度給料表!B17/21)*($H$3/7.75),0)*0.15,0)</f>
        <v>7706</v>
      </c>
      <c r="F8" s="25">
        <f>ROUND(E8/$H$3,0)</f>
        <v>1101</v>
      </c>
      <c r="G8" s="26" t="s">
        <v>10</v>
      </c>
      <c r="H8" s="24">
        <f>ROUNDDOWN((会計年度給料表!B58/21)*($H$3/7.75),0)+ROUNDDOWN(ROUNDDOWN((会計年度給料表!B58/21)*($H$3/7.75),0)*0.15,0)</f>
        <v>11089</v>
      </c>
      <c r="I8" s="25">
        <f>ROUND(H8/$H$3,0)</f>
        <v>1584</v>
      </c>
    </row>
    <row r="9" spans="2:9" ht="57" customHeight="1" x14ac:dyDescent="0.15">
      <c r="B9" s="43"/>
      <c r="C9" s="23" t="s">
        <v>11</v>
      </c>
      <c r="D9" s="26" t="s">
        <v>12</v>
      </c>
      <c r="E9" s="24">
        <f>ROUNDDOWN((会計年度給料表!B30/21)*($H$3/7.75),0)+ROUNDDOWN(ROUNDDOWN((会計年度給料表!B30/21)*($H$3/7.75),0)*0.15,0)</f>
        <v>8858</v>
      </c>
      <c r="F9" s="25">
        <f>ROUND(E9/$H$3,0)</f>
        <v>1265</v>
      </c>
      <c r="G9" s="26" t="s">
        <v>13</v>
      </c>
      <c r="H9" s="24">
        <f>ROUNDDOWN((会計年度給料表!B71/21)*($H$3/7.75),0)+ROUNDDOWN(ROUNDDOWN((会計年度給料表!B71/21)*($H$3/7.75),0)*0.15,0)</f>
        <v>12018</v>
      </c>
      <c r="I9" s="25">
        <f>ROUND(H9/$H$3,0)</f>
        <v>1717</v>
      </c>
    </row>
    <row r="10" spans="2:9" ht="57" customHeight="1" x14ac:dyDescent="0.15">
      <c r="B10" s="43"/>
      <c r="C10" s="23" t="s">
        <v>14</v>
      </c>
      <c r="D10" s="26" t="s">
        <v>15</v>
      </c>
      <c r="E10" s="24">
        <f>ROUNDDOWN((会計年度給料表!B33/21)*($H$3/7.75),0)+ROUNDDOWN(ROUNDDOWN((会計年度給料表!B33/21)*($H$3/7.75),0)*0.15,0)</f>
        <v>9140</v>
      </c>
      <c r="F10" s="25">
        <f>ROUND(E10/$H$3,0)</f>
        <v>1306</v>
      </c>
      <c r="G10" s="26" t="s">
        <v>16</v>
      </c>
      <c r="H10" s="24">
        <f>ROUNDDOWN((会計年度給料表!B72/21)*($H$3/7.75),0)+ROUNDDOWN(ROUNDDOWN((会計年度給料表!B72/21)*($H$3/7.75),0)*0.15,0)</f>
        <v>12068</v>
      </c>
      <c r="I10" s="25">
        <f>ROUND(H10/$H$3,0)</f>
        <v>1724</v>
      </c>
    </row>
    <row r="11" spans="2:9" ht="57" customHeight="1" x14ac:dyDescent="0.15">
      <c r="B11" s="43"/>
      <c r="C11" s="23" t="s">
        <v>17</v>
      </c>
      <c r="D11" s="26" t="s">
        <v>18</v>
      </c>
      <c r="E11" s="24">
        <f>ROUNDDOWN((会計年度給料表!B35/21)*($H$3/7.75),0)+ROUNDDOWN(ROUNDDOWN((会計年度給料表!B35/21)*($H$3/7.75),0)*0.15,0)</f>
        <v>9333</v>
      </c>
      <c r="F11" s="25">
        <f>ROUND(E11/$H$3,0)</f>
        <v>1333</v>
      </c>
      <c r="G11" s="26" t="s">
        <v>19</v>
      </c>
      <c r="H11" s="24">
        <f>ROUNDDOWN((会計年度給料表!B76/21)*($H$3/7.75),0)+ROUNDDOWN(ROUNDDOWN((会計年度給料表!B76/21)*($H$3/7.75),0)*0.15,0)</f>
        <v>12207</v>
      </c>
      <c r="I11" s="25">
        <f>ROUND(H11/$H$3,0)</f>
        <v>1744</v>
      </c>
    </row>
    <row r="12" spans="2:9" ht="57" customHeight="1" x14ac:dyDescent="0.15">
      <c r="B12" s="43" t="s">
        <v>20</v>
      </c>
      <c r="C12" s="23" t="s">
        <v>21</v>
      </c>
      <c r="D12" s="26" t="s">
        <v>22</v>
      </c>
      <c r="E12" s="24">
        <f>ROUNDDOWN((会計年度給料表!C4/21)*($H$4/7.75),0)+ROUNDDOWN((ROUNDDOWN((会計年度給料表!C4/21)*($H$4/7.75),0)*0.15),0)</f>
        <v>10685</v>
      </c>
      <c r="F12" s="25">
        <f>ROUND(E12/$H$4,0)</f>
        <v>1474</v>
      </c>
      <c r="G12" s="26" t="s">
        <v>23</v>
      </c>
      <c r="H12" s="24">
        <f>ROUNDDOWN((会計年度給料表!C97/21)*($H$4/7.75),0)+ROUNDDOWN((ROUNDDOWN((会計年度給料表!C97/21)*($H$4/7.75),0)*0.15),0)</f>
        <v>18462</v>
      </c>
      <c r="I12" s="25">
        <f>ROUND(H12/$H$4,0)</f>
        <v>2546</v>
      </c>
    </row>
    <row r="13" spans="2:9" ht="57" customHeight="1" x14ac:dyDescent="0.15">
      <c r="B13" s="43"/>
      <c r="C13" s="23" t="s">
        <v>24</v>
      </c>
      <c r="D13" s="26" t="s">
        <v>25</v>
      </c>
      <c r="E13" s="24">
        <f>ROUNDDOWN((会計年度給料表!C26/21)*($H$4/7.75),0)+ROUNDDOWN((ROUNDDOWN((会計年度給料表!C26/21)*($H$4/7.75),0)*0.15),0)</f>
        <v>12653</v>
      </c>
      <c r="F13" s="25">
        <f>ROUND(E13/$H$4,0)</f>
        <v>1745</v>
      </c>
      <c r="G13" s="26" t="s">
        <v>26</v>
      </c>
      <c r="H13" s="24">
        <f>ROUNDDOWN((会計年度給料表!C115/21)*($H$4/7.75),0)+ROUNDDOWN((ROUNDDOWN((会計年度給料表!C115/21)*($H$4/7.75),0)*0.15),0)</f>
        <v>19215</v>
      </c>
      <c r="I13" s="25">
        <f>ROUND(H13/$H$4,0)</f>
        <v>2650</v>
      </c>
    </row>
    <row r="16" spans="2:9" x14ac:dyDescent="0.15">
      <c r="B16" t="s">
        <v>38</v>
      </c>
    </row>
    <row r="18" spans="2:6" x14ac:dyDescent="0.15">
      <c r="B18" s="45" t="s">
        <v>39</v>
      </c>
      <c r="C18" s="45"/>
      <c r="D18" s="42" t="s">
        <v>43</v>
      </c>
      <c r="E18" s="42"/>
      <c r="F18" s="42"/>
    </row>
    <row r="19" spans="2:6" x14ac:dyDescent="0.15">
      <c r="B19" s="44" t="s">
        <v>42</v>
      </c>
      <c r="C19" s="44"/>
      <c r="D19" s="42"/>
      <c r="E19" s="42"/>
      <c r="F19" s="42"/>
    </row>
  </sheetData>
  <mergeCells count="10">
    <mergeCell ref="B7:B11"/>
    <mergeCell ref="B12:B13"/>
    <mergeCell ref="B18:C18"/>
    <mergeCell ref="D18:F19"/>
    <mergeCell ref="B19:C19"/>
    <mergeCell ref="B2:C3"/>
    <mergeCell ref="B5:B6"/>
    <mergeCell ref="C5:C6"/>
    <mergeCell ref="D5:F5"/>
    <mergeCell ref="G5:I5"/>
  </mergeCells>
  <phoneticPr fontId="3"/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"/>
  <sheetViews>
    <sheetView workbookViewId="0">
      <selection activeCell="H21" sqref="H21"/>
    </sheetView>
  </sheetViews>
  <sheetFormatPr defaultRowHeight="13.5" x14ac:dyDescent="0.15"/>
  <cols>
    <col min="1" max="1" width="3.875" customWidth="1"/>
    <col min="3" max="3" width="20.625" customWidth="1"/>
    <col min="5" max="5" width="9.125" customWidth="1"/>
    <col min="7" max="7" width="9.125" customWidth="1"/>
  </cols>
  <sheetData>
    <row r="1" spans="2:7" ht="21" x14ac:dyDescent="0.2">
      <c r="B1" s="29" t="s">
        <v>48</v>
      </c>
    </row>
    <row r="2" spans="2:7" ht="13.5" customHeight="1" x14ac:dyDescent="0.15">
      <c r="B2" s="41" t="s">
        <v>53</v>
      </c>
      <c r="C2" s="41"/>
    </row>
    <row r="3" spans="2:7" ht="13.5" customHeight="1" x14ac:dyDescent="0.15">
      <c r="B3" s="41"/>
      <c r="C3" s="41"/>
      <c r="F3" s="36"/>
      <c r="G3" s="37"/>
    </row>
    <row r="4" spans="2:7" x14ac:dyDescent="0.15">
      <c r="F4" s="36"/>
      <c r="G4" s="37"/>
    </row>
    <row r="5" spans="2:7" x14ac:dyDescent="0.15">
      <c r="B5" s="43" t="s">
        <v>0</v>
      </c>
      <c r="C5" s="43" t="s">
        <v>1</v>
      </c>
      <c r="D5" s="43" t="s">
        <v>2</v>
      </c>
      <c r="E5" s="43"/>
      <c r="F5" s="43" t="s">
        <v>3</v>
      </c>
      <c r="G5" s="43"/>
    </row>
    <row r="6" spans="2:7" x14ac:dyDescent="0.15">
      <c r="B6" s="43"/>
      <c r="C6" s="43"/>
      <c r="D6" s="26" t="s">
        <v>35</v>
      </c>
      <c r="E6" s="26" t="s">
        <v>28</v>
      </c>
      <c r="F6" s="26" t="s">
        <v>36</v>
      </c>
      <c r="G6" s="26" t="s">
        <v>28</v>
      </c>
    </row>
    <row r="7" spans="2:7" ht="57" customHeight="1" x14ac:dyDescent="0.15">
      <c r="B7" s="43" t="s">
        <v>4</v>
      </c>
      <c r="C7" s="23" t="s">
        <v>5</v>
      </c>
      <c r="D7" s="26" t="s">
        <v>6</v>
      </c>
      <c r="E7" s="24">
        <f>ROUNDDOWN((会計年度給料表!B11/162.75),0)+ROUNDDOWN(ROUNDDOWN((会計年度給料表!B11/162.75),0)*0.15,0)</f>
        <v>1040</v>
      </c>
      <c r="F7" s="26" t="s">
        <v>7</v>
      </c>
      <c r="G7" s="24">
        <f>ROUNDDOWN((会計年度給料表!B43/162.75),0)+ROUNDDOWN(ROUNDDOWN((会計年度給料表!B43/162.75),0)*0.15,0)</f>
        <v>1411</v>
      </c>
    </row>
    <row r="8" spans="2:7" ht="57" customHeight="1" x14ac:dyDescent="0.15">
      <c r="B8" s="43"/>
      <c r="C8" s="23" t="s">
        <v>8</v>
      </c>
      <c r="D8" s="26" t="s">
        <v>9</v>
      </c>
      <c r="E8" s="24">
        <f>ROUNDDOWN((会計年度給料表!B17/162.75),0)+ROUNDDOWN(ROUNDDOWN((会計年度給料表!B17/162.75),0)*0.15,0)</f>
        <v>1100</v>
      </c>
      <c r="F8" s="26" t="s">
        <v>10</v>
      </c>
      <c r="G8" s="24">
        <f>ROUNDDOWN((会計年度給料表!B58/162.75),0)+ROUNDDOWN(ROUNDDOWN((会計年度給料表!B58/162.75),0)*0.15,0)</f>
        <v>1583</v>
      </c>
    </row>
    <row r="9" spans="2:7" ht="57" customHeight="1" x14ac:dyDescent="0.15">
      <c r="B9" s="43"/>
      <c r="C9" s="23" t="s">
        <v>11</v>
      </c>
      <c r="D9" s="26" t="s">
        <v>12</v>
      </c>
      <c r="E9" s="24">
        <f>ROUNDDOWN((会計年度給料表!B30/162.75),0)+ROUNDDOWN(ROUNDDOWN((会計年度給料表!B30/162.75),0)*0.15,0)</f>
        <v>1265</v>
      </c>
      <c r="F9" s="26" t="s">
        <v>13</v>
      </c>
      <c r="G9" s="24">
        <f>ROUNDDOWN((会計年度給料表!B71/162.75),0)+ROUNDDOWN(ROUNDDOWN((会計年度給料表!B71/162.75),0)*0.15,0)</f>
        <v>1716</v>
      </c>
    </row>
    <row r="10" spans="2:7" ht="57" customHeight="1" x14ac:dyDescent="0.15">
      <c r="B10" s="43"/>
      <c r="C10" s="23" t="s">
        <v>14</v>
      </c>
      <c r="D10" s="26" t="s">
        <v>15</v>
      </c>
      <c r="E10" s="24">
        <f>ROUNDDOWN((会計年度給料表!B33/162.75),0)+ROUNDDOWN(ROUNDDOWN((会計年度給料表!B33/162.75),0)*0.15,0)</f>
        <v>1305</v>
      </c>
      <c r="F10" s="26" t="s">
        <v>16</v>
      </c>
      <c r="G10" s="24">
        <f>ROUNDDOWN((会計年度給料表!B72/162.75),0)+ROUNDDOWN(ROUNDDOWN((会計年度給料表!B72/162.75),0)*0.15,0)</f>
        <v>1723</v>
      </c>
    </row>
    <row r="11" spans="2:7" ht="57" customHeight="1" x14ac:dyDescent="0.15">
      <c r="B11" s="43"/>
      <c r="C11" s="23" t="s">
        <v>17</v>
      </c>
      <c r="D11" s="26" t="s">
        <v>18</v>
      </c>
      <c r="E11" s="24">
        <f>ROUNDDOWN((会計年度給料表!B35/162.75),0)+ROUNDDOWN(ROUNDDOWN((会計年度給料表!B35/162.75),0)*0.15,0)</f>
        <v>1332</v>
      </c>
      <c r="F11" s="26" t="s">
        <v>19</v>
      </c>
      <c r="G11" s="24">
        <f>ROUNDDOWN((会計年度給料表!B76/162.75),0)+ROUNDDOWN(ROUNDDOWN((会計年度給料表!B76/162.75),0)*0.15,0)</f>
        <v>1743</v>
      </c>
    </row>
    <row r="12" spans="2:7" ht="57" customHeight="1" x14ac:dyDescent="0.15">
      <c r="B12" s="43" t="s">
        <v>20</v>
      </c>
      <c r="C12" s="23" t="s">
        <v>21</v>
      </c>
      <c r="D12" s="26" t="s">
        <v>22</v>
      </c>
      <c r="E12" s="24">
        <f>ROUNDDOWN((会計年度給料表!C4/162.75),0)+ROUNDDOWN((ROUNDDOWN((会計年度給料表!C4/162.75),0)*0.15),0)</f>
        <v>1473</v>
      </c>
      <c r="F12" s="26" t="s">
        <v>23</v>
      </c>
      <c r="G12" s="24">
        <f>ROUNDDOWN((会計年度給料表!C97/162.75),0)+ROUNDDOWN((ROUNDDOWN((会計年度給料表!C97/162.75),0)*0.15),0)</f>
        <v>2546</v>
      </c>
    </row>
    <row r="13" spans="2:7" ht="57" customHeight="1" x14ac:dyDescent="0.15">
      <c r="B13" s="43"/>
      <c r="C13" s="23" t="s">
        <v>24</v>
      </c>
      <c r="D13" s="26" t="s">
        <v>25</v>
      </c>
      <c r="E13" s="24">
        <f>ROUNDDOWN((会計年度給料表!C26/162.75),0)+ROUNDDOWN((ROUNDDOWN((会計年度給料表!C26/162.75),0)*0.15),0)</f>
        <v>1744</v>
      </c>
      <c r="F13" s="26" t="s">
        <v>26</v>
      </c>
      <c r="G13" s="24">
        <f>ROUNDDOWN((会計年度給料表!C115/162.75),0)+ROUNDDOWN((ROUNDDOWN((会計年度給料表!C115/162.75),0)*0.15),0)</f>
        <v>2649</v>
      </c>
    </row>
    <row r="16" spans="2:7" x14ac:dyDescent="0.15">
      <c r="B16" t="s">
        <v>54</v>
      </c>
    </row>
    <row r="18" spans="2:5" x14ac:dyDescent="0.15">
      <c r="B18" s="2"/>
      <c r="C18" s="40" t="s">
        <v>55</v>
      </c>
      <c r="D18" s="35" t="s">
        <v>56</v>
      </c>
    </row>
    <row r="19" spans="2:5" x14ac:dyDescent="0.15">
      <c r="B19" s="38"/>
      <c r="C19" s="39">
        <v>162.75</v>
      </c>
      <c r="D19" s="35">
        <v>162.75</v>
      </c>
      <c r="E19" s="35"/>
    </row>
  </sheetData>
  <mergeCells count="7">
    <mergeCell ref="B7:B11"/>
    <mergeCell ref="B12:B13"/>
    <mergeCell ref="B2:C3"/>
    <mergeCell ref="B5:B6"/>
    <mergeCell ref="C5:C6"/>
    <mergeCell ref="D5:E5"/>
    <mergeCell ref="F5:G5"/>
  </mergeCells>
  <phoneticPr fontId="3"/>
  <pageMargins left="0.7" right="0.7" top="0.75" bottom="0.75" header="0.3" footer="0.3"/>
  <pageSetup paperSize="9" scale="9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workbookViewId="0">
      <selection activeCell="I17" sqref="I17"/>
    </sheetView>
  </sheetViews>
  <sheetFormatPr defaultRowHeight="13.5" x14ac:dyDescent="0.15"/>
  <cols>
    <col min="1" max="1" width="8.625" customWidth="1"/>
  </cols>
  <sheetData>
    <row r="1" spans="1:3" x14ac:dyDescent="0.15">
      <c r="A1" s="1" t="s">
        <v>29</v>
      </c>
      <c r="B1" s="1"/>
      <c r="C1" s="2"/>
    </row>
    <row r="2" spans="1:3" ht="27" customHeight="1" x14ac:dyDescent="0.15">
      <c r="A2" s="3" t="s">
        <v>30</v>
      </c>
      <c r="B2" s="4" t="s">
        <v>31</v>
      </c>
      <c r="C2" s="5" t="s">
        <v>32</v>
      </c>
    </row>
    <row r="3" spans="1:3" x14ac:dyDescent="0.15">
      <c r="A3" s="6" t="s">
        <v>33</v>
      </c>
      <c r="B3" s="5" t="s">
        <v>34</v>
      </c>
      <c r="C3" s="5" t="s">
        <v>34</v>
      </c>
    </row>
    <row r="4" spans="1:3" x14ac:dyDescent="0.15">
      <c r="A4" s="7">
        <v>1</v>
      </c>
      <c r="B4" s="8">
        <v>138600</v>
      </c>
      <c r="C4" s="8">
        <v>208600</v>
      </c>
    </row>
    <row r="5" spans="1:3" x14ac:dyDescent="0.15">
      <c r="A5" s="7">
        <v>2</v>
      </c>
      <c r="B5" s="8">
        <v>139800</v>
      </c>
      <c r="C5" s="8">
        <v>210200</v>
      </c>
    </row>
    <row r="6" spans="1:3" x14ac:dyDescent="0.15">
      <c r="A6" s="7">
        <v>3</v>
      </c>
      <c r="B6" s="8">
        <v>141000</v>
      </c>
      <c r="C6" s="8">
        <v>211800</v>
      </c>
    </row>
    <row r="7" spans="1:3" x14ac:dyDescent="0.15">
      <c r="A7" s="9">
        <v>4</v>
      </c>
      <c r="B7" s="10">
        <v>142200</v>
      </c>
      <c r="C7" s="10">
        <v>213400</v>
      </c>
    </row>
    <row r="8" spans="1:3" x14ac:dyDescent="0.15">
      <c r="A8" s="11">
        <v>5</v>
      </c>
      <c r="B8" s="12">
        <v>143400</v>
      </c>
      <c r="C8" s="12">
        <v>214900</v>
      </c>
    </row>
    <row r="9" spans="1:3" x14ac:dyDescent="0.15">
      <c r="A9" s="7">
        <v>6</v>
      </c>
      <c r="B9" s="8">
        <v>144700</v>
      </c>
      <c r="C9" s="8">
        <v>216700</v>
      </c>
    </row>
    <row r="10" spans="1:3" x14ac:dyDescent="0.15">
      <c r="A10" s="7">
        <v>7</v>
      </c>
      <c r="B10" s="8">
        <v>146000</v>
      </c>
      <c r="C10" s="8">
        <v>218600</v>
      </c>
    </row>
    <row r="11" spans="1:3" x14ac:dyDescent="0.15">
      <c r="A11" s="9">
        <v>8</v>
      </c>
      <c r="B11" s="10">
        <v>147300</v>
      </c>
      <c r="C11" s="10">
        <v>220400</v>
      </c>
    </row>
    <row r="12" spans="1:3" x14ac:dyDescent="0.15">
      <c r="A12" s="11">
        <v>9</v>
      </c>
      <c r="B12" s="12">
        <v>148400</v>
      </c>
      <c r="C12" s="12">
        <v>222100</v>
      </c>
    </row>
    <row r="13" spans="1:3" x14ac:dyDescent="0.15">
      <c r="A13" s="13">
        <v>10</v>
      </c>
      <c r="B13" s="8">
        <v>149900</v>
      </c>
      <c r="C13" s="8">
        <v>223500</v>
      </c>
    </row>
    <row r="14" spans="1:3" x14ac:dyDescent="0.15">
      <c r="A14" s="13">
        <v>11</v>
      </c>
      <c r="B14" s="8">
        <v>151400</v>
      </c>
      <c r="C14" s="8">
        <v>225200</v>
      </c>
    </row>
    <row r="15" spans="1:3" x14ac:dyDescent="0.15">
      <c r="A15" s="14">
        <v>12</v>
      </c>
      <c r="B15" s="10">
        <v>152900</v>
      </c>
      <c r="C15" s="10">
        <v>227000</v>
      </c>
    </row>
    <row r="16" spans="1:3" x14ac:dyDescent="0.15">
      <c r="A16" s="15">
        <v>13</v>
      </c>
      <c r="B16" s="12">
        <v>154300</v>
      </c>
      <c r="C16" s="12">
        <v>228700</v>
      </c>
    </row>
    <row r="17" spans="1:3" x14ac:dyDescent="0.15">
      <c r="A17" s="13">
        <v>14</v>
      </c>
      <c r="B17" s="8">
        <v>155800</v>
      </c>
      <c r="C17" s="8">
        <v>230600</v>
      </c>
    </row>
    <row r="18" spans="1:3" x14ac:dyDescent="0.15">
      <c r="A18" s="13">
        <v>15</v>
      </c>
      <c r="B18" s="8">
        <v>157300</v>
      </c>
      <c r="C18" s="8">
        <v>232500</v>
      </c>
    </row>
    <row r="19" spans="1:3" x14ac:dyDescent="0.15">
      <c r="A19" s="14">
        <v>16</v>
      </c>
      <c r="B19" s="10">
        <v>158800</v>
      </c>
      <c r="C19" s="10">
        <v>234100</v>
      </c>
    </row>
    <row r="20" spans="1:3" x14ac:dyDescent="0.15">
      <c r="A20" s="15">
        <v>17</v>
      </c>
      <c r="B20" s="12">
        <v>160400</v>
      </c>
      <c r="C20" s="12">
        <v>235600</v>
      </c>
    </row>
    <row r="21" spans="1:3" x14ac:dyDescent="0.15">
      <c r="A21" s="13">
        <v>18</v>
      </c>
      <c r="B21" s="8">
        <v>162300</v>
      </c>
      <c r="C21" s="8">
        <v>237500</v>
      </c>
    </row>
    <row r="22" spans="1:3" x14ac:dyDescent="0.15">
      <c r="A22" s="13">
        <v>19</v>
      </c>
      <c r="B22" s="8">
        <v>164100</v>
      </c>
      <c r="C22" s="8">
        <v>239300</v>
      </c>
    </row>
    <row r="23" spans="1:3" x14ac:dyDescent="0.15">
      <c r="A23" s="14">
        <v>20</v>
      </c>
      <c r="B23" s="10">
        <v>166000</v>
      </c>
      <c r="C23" s="10">
        <v>241100</v>
      </c>
    </row>
    <row r="24" spans="1:3" x14ac:dyDescent="0.15">
      <c r="A24" s="15">
        <v>21</v>
      </c>
      <c r="B24" s="12">
        <v>167600</v>
      </c>
      <c r="C24" s="12">
        <v>242800</v>
      </c>
    </row>
    <row r="25" spans="1:3" x14ac:dyDescent="0.15">
      <c r="A25" s="13">
        <v>22</v>
      </c>
      <c r="B25" s="8">
        <v>169500</v>
      </c>
      <c r="C25" s="8">
        <v>244800</v>
      </c>
    </row>
    <row r="26" spans="1:3" x14ac:dyDescent="0.15">
      <c r="A26" s="13">
        <v>23</v>
      </c>
      <c r="B26" s="8">
        <v>171300</v>
      </c>
      <c r="C26" s="8">
        <v>247000</v>
      </c>
    </row>
    <row r="27" spans="1:3" x14ac:dyDescent="0.15">
      <c r="A27" s="14">
        <v>24</v>
      </c>
      <c r="B27" s="10">
        <v>173200</v>
      </c>
      <c r="C27" s="10">
        <v>249000</v>
      </c>
    </row>
    <row r="28" spans="1:3" x14ac:dyDescent="0.15">
      <c r="A28" s="15">
        <v>25</v>
      </c>
      <c r="B28" s="12">
        <v>175200</v>
      </c>
      <c r="C28" s="12">
        <v>250900</v>
      </c>
    </row>
    <row r="29" spans="1:3" x14ac:dyDescent="0.15">
      <c r="A29" s="13">
        <v>26</v>
      </c>
      <c r="B29" s="8">
        <v>177100</v>
      </c>
      <c r="C29" s="8">
        <v>253000</v>
      </c>
    </row>
    <row r="30" spans="1:3" x14ac:dyDescent="0.15">
      <c r="A30" s="13">
        <v>27</v>
      </c>
      <c r="B30" s="8">
        <v>179100</v>
      </c>
      <c r="C30" s="8">
        <v>255100</v>
      </c>
    </row>
    <row r="31" spans="1:3" x14ac:dyDescent="0.15">
      <c r="A31" s="14">
        <v>28</v>
      </c>
      <c r="B31" s="10">
        <v>181100</v>
      </c>
      <c r="C31" s="10">
        <v>257100</v>
      </c>
    </row>
    <row r="32" spans="1:3" x14ac:dyDescent="0.15">
      <c r="A32" s="15">
        <v>29</v>
      </c>
      <c r="B32" s="12">
        <v>182800</v>
      </c>
      <c r="C32" s="12">
        <v>259000</v>
      </c>
    </row>
    <row r="33" spans="1:3" x14ac:dyDescent="0.15">
      <c r="A33" s="13">
        <v>30</v>
      </c>
      <c r="B33" s="8">
        <v>184800</v>
      </c>
      <c r="C33" s="8">
        <v>261100</v>
      </c>
    </row>
    <row r="34" spans="1:3" x14ac:dyDescent="0.15">
      <c r="A34" s="13">
        <v>31</v>
      </c>
      <c r="B34" s="8">
        <v>186800</v>
      </c>
      <c r="C34" s="8">
        <v>263100</v>
      </c>
    </row>
    <row r="35" spans="1:3" x14ac:dyDescent="0.15">
      <c r="A35" s="14">
        <v>32</v>
      </c>
      <c r="B35" s="10">
        <v>188700</v>
      </c>
      <c r="C35" s="10">
        <v>265200</v>
      </c>
    </row>
    <row r="36" spans="1:3" x14ac:dyDescent="0.15">
      <c r="A36" s="15">
        <v>33</v>
      </c>
      <c r="B36" s="12">
        <v>190400</v>
      </c>
      <c r="C36" s="12">
        <v>267000</v>
      </c>
    </row>
    <row r="37" spans="1:3" x14ac:dyDescent="0.15">
      <c r="A37" s="13">
        <v>34</v>
      </c>
      <c r="B37" s="8">
        <v>191600</v>
      </c>
      <c r="C37" s="8">
        <v>268800</v>
      </c>
    </row>
    <row r="38" spans="1:3" x14ac:dyDescent="0.15">
      <c r="A38" s="13">
        <v>35</v>
      </c>
      <c r="B38" s="8">
        <v>192800</v>
      </c>
      <c r="C38" s="8">
        <v>270600</v>
      </c>
    </row>
    <row r="39" spans="1:3" x14ac:dyDescent="0.15">
      <c r="A39" s="14">
        <v>36</v>
      </c>
      <c r="B39" s="10">
        <v>193800</v>
      </c>
      <c r="C39" s="10">
        <v>272700</v>
      </c>
    </row>
    <row r="40" spans="1:3" x14ac:dyDescent="0.15">
      <c r="A40" s="15">
        <v>37</v>
      </c>
      <c r="B40" s="12">
        <v>194900</v>
      </c>
      <c r="C40" s="12">
        <v>274800</v>
      </c>
    </row>
    <row r="41" spans="1:3" x14ac:dyDescent="0.15">
      <c r="A41" s="13">
        <v>38</v>
      </c>
      <c r="B41" s="8">
        <v>196700</v>
      </c>
      <c r="C41" s="8">
        <v>276800</v>
      </c>
    </row>
    <row r="42" spans="1:3" x14ac:dyDescent="0.15">
      <c r="A42" s="13">
        <v>39</v>
      </c>
      <c r="B42" s="8">
        <v>198100</v>
      </c>
      <c r="C42" s="8">
        <v>278700</v>
      </c>
    </row>
    <row r="43" spans="1:3" x14ac:dyDescent="0.15">
      <c r="A43" s="14">
        <v>40</v>
      </c>
      <c r="B43" s="10">
        <v>199700</v>
      </c>
      <c r="C43" s="10">
        <v>280800</v>
      </c>
    </row>
    <row r="44" spans="1:3" x14ac:dyDescent="0.15">
      <c r="A44" s="15">
        <v>41</v>
      </c>
      <c r="B44" s="12">
        <v>201400</v>
      </c>
      <c r="C44" s="12">
        <v>282600</v>
      </c>
    </row>
    <row r="45" spans="1:3" x14ac:dyDescent="0.15">
      <c r="A45" s="13">
        <v>42</v>
      </c>
      <c r="B45" s="8">
        <v>203100</v>
      </c>
      <c r="C45" s="8">
        <v>284500</v>
      </c>
    </row>
    <row r="46" spans="1:3" x14ac:dyDescent="0.15">
      <c r="A46" s="13">
        <v>43</v>
      </c>
      <c r="B46" s="8">
        <v>204800</v>
      </c>
      <c r="C46" s="8">
        <v>286300</v>
      </c>
    </row>
    <row r="47" spans="1:3" x14ac:dyDescent="0.15">
      <c r="A47" s="14">
        <v>44</v>
      </c>
      <c r="B47" s="10">
        <v>206400</v>
      </c>
      <c r="C47" s="10">
        <v>288200</v>
      </c>
    </row>
    <row r="48" spans="1:3" x14ac:dyDescent="0.15">
      <c r="A48" s="15">
        <v>45</v>
      </c>
      <c r="B48" s="12">
        <v>208000</v>
      </c>
      <c r="C48" s="12">
        <v>290200</v>
      </c>
    </row>
    <row r="49" spans="1:3" x14ac:dyDescent="0.15">
      <c r="A49" s="13">
        <v>46</v>
      </c>
      <c r="B49" s="8">
        <v>209700</v>
      </c>
      <c r="C49" s="8">
        <v>291800</v>
      </c>
    </row>
    <row r="50" spans="1:3" x14ac:dyDescent="0.15">
      <c r="A50" s="13">
        <v>47</v>
      </c>
      <c r="B50" s="8">
        <v>211400</v>
      </c>
      <c r="C50" s="8">
        <v>293500</v>
      </c>
    </row>
    <row r="51" spans="1:3" x14ac:dyDescent="0.15">
      <c r="A51" s="14">
        <v>48</v>
      </c>
      <c r="B51" s="10">
        <v>213100</v>
      </c>
      <c r="C51" s="10">
        <v>295400</v>
      </c>
    </row>
    <row r="52" spans="1:3" x14ac:dyDescent="0.15">
      <c r="A52" s="15">
        <v>49</v>
      </c>
      <c r="B52" s="12">
        <v>214600</v>
      </c>
      <c r="C52" s="12">
        <v>297000</v>
      </c>
    </row>
    <row r="53" spans="1:3" x14ac:dyDescent="0.15">
      <c r="A53" s="13">
        <v>50</v>
      </c>
      <c r="B53" s="8">
        <v>216300</v>
      </c>
      <c r="C53" s="8">
        <v>298700</v>
      </c>
    </row>
    <row r="54" spans="1:3" x14ac:dyDescent="0.15">
      <c r="A54" s="13">
        <v>51</v>
      </c>
      <c r="B54" s="8">
        <v>218000</v>
      </c>
      <c r="C54" s="8">
        <v>300200</v>
      </c>
    </row>
    <row r="55" spans="1:3" x14ac:dyDescent="0.15">
      <c r="A55" s="14">
        <v>52</v>
      </c>
      <c r="B55" s="10">
        <v>219700</v>
      </c>
      <c r="C55" s="10">
        <v>301800</v>
      </c>
    </row>
    <row r="56" spans="1:3" x14ac:dyDescent="0.15">
      <c r="A56" s="15">
        <v>53</v>
      </c>
      <c r="B56" s="12">
        <v>220900</v>
      </c>
      <c r="C56" s="12">
        <v>303100</v>
      </c>
    </row>
    <row r="57" spans="1:3" x14ac:dyDescent="0.15">
      <c r="A57" s="13">
        <v>54</v>
      </c>
      <c r="B57" s="8">
        <v>222600</v>
      </c>
      <c r="C57" s="8">
        <v>304600</v>
      </c>
    </row>
    <row r="58" spans="1:3" x14ac:dyDescent="0.15">
      <c r="A58" s="13">
        <v>55</v>
      </c>
      <c r="B58" s="8">
        <v>224200</v>
      </c>
      <c r="C58" s="8">
        <v>306000</v>
      </c>
    </row>
    <row r="59" spans="1:3" x14ac:dyDescent="0.15">
      <c r="A59" s="14">
        <v>56</v>
      </c>
      <c r="B59" s="10">
        <v>225900</v>
      </c>
      <c r="C59" s="10">
        <v>307600</v>
      </c>
    </row>
    <row r="60" spans="1:3" x14ac:dyDescent="0.15">
      <c r="A60" s="15">
        <v>57</v>
      </c>
      <c r="B60" s="12">
        <v>227200</v>
      </c>
      <c r="C60" s="12">
        <v>309300</v>
      </c>
    </row>
    <row r="61" spans="1:3" x14ac:dyDescent="0.15">
      <c r="A61" s="13">
        <v>58</v>
      </c>
      <c r="B61" s="8">
        <v>228800</v>
      </c>
      <c r="C61" s="8">
        <v>311000</v>
      </c>
    </row>
    <row r="62" spans="1:3" x14ac:dyDescent="0.15">
      <c r="A62" s="13">
        <v>59</v>
      </c>
      <c r="B62" s="8">
        <v>230300</v>
      </c>
      <c r="C62" s="8">
        <v>312300</v>
      </c>
    </row>
    <row r="63" spans="1:3" x14ac:dyDescent="0.15">
      <c r="A63" s="13">
        <v>60</v>
      </c>
      <c r="B63" s="8">
        <v>231900</v>
      </c>
      <c r="C63" s="8">
        <v>313900</v>
      </c>
    </row>
    <row r="64" spans="1:3" x14ac:dyDescent="0.15">
      <c r="A64" s="15">
        <v>61</v>
      </c>
      <c r="B64" s="12">
        <v>233500</v>
      </c>
      <c r="C64" s="12">
        <v>315400</v>
      </c>
    </row>
    <row r="65" spans="1:3" x14ac:dyDescent="0.15">
      <c r="A65" s="13">
        <v>62</v>
      </c>
      <c r="B65" s="8">
        <v>234900</v>
      </c>
      <c r="C65" s="8">
        <v>317000</v>
      </c>
    </row>
    <row r="66" spans="1:3" x14ac:dyDescent="0.15">
      <c r="A66" s="13">
        <v>63</v>
      </c>
      <c r="B66" s="8">
        <v>236300</v>
      </c>
      <c r="C66" s="8">
        <v>318600</v>
      </c>
    </row>
    <row r="67" spans="1:3" x14ac:dyDescent="0.15">
      <c r="A67" s="14">
        <v>64</v>
      </c>
      <c r="B67" s="10">
        <v>237800</v>
      </c>
      <c r="C67" s="10">
        <v>320100</v>
      </c>
    </row>
    <row r="68" spans="1:3" x14ac:dyDescent="0.15">
      <c r="A68" s="15">
        <v>65</v>
      </c>
      <c r="B68" s="12">
        <v>239200</v>
      </c>
      <c r="C68" s="12">
        <v>321700</v>
      </c>
    </row>
    <row r="69" spans="1:3" x14ac:dyDescent="0.15">
      <c r="A69" s="13">
        <v>66</v>
      </c>
      <c r="B69" s="8">
        <v>240400</v>
      </c>
      <c r="C69" s="8">
        <v>323300</v>
      </c>
    </row>
    <row r="70" spans="1:3" x14ac:dyDescent="0.15">
      <c r="A70" s="13">
        <v>67</v>
      </c>
      <c r="B70" s="8">
        <v>241700</v>
      </c>
      <c r="C70" s="8">
        <v>324900</v>
      </c>
    </row>
    <row r="71" spans="1:3" x14ac:dyDescent="0.15">
      <c r="A71" s="14">
        <v>68</v>
      </c>
      <c r="B71" s="10">
        <v>243000</v>
      </c>
      <c r="C71" s="10">
        <v>326500</v>
      </c>
    </row>
    <row r="72" spans="1:3" x14ac:dyDescent="0.15">
      <c r="A72" s="13">
        <v>69</v>
      </c>
      <c r="B72" s="8">
        <v>244000</v>
      </c>
      <c r="C72" s="8">
        <v>328000</v>
      </c>
    </row>
    <row r="73" spans="1:3" x14ac:dyDescent="0.15">
      <c r="A73" s="13">
        <v>70</v>
      </c>
      <c r="B73" s="8">
        <v>244700</v>
      </c>
      <c r="C73" s="8">
        <v>329500</v>
      </c>
    </row>
    <row r="74" spans="1:3" x14ac:dyDescent="0.15">
      <c r="A74" s="13">
        <v>71</v>
      </c>
      <c r="B74" s="8">
        <v>245500</v>
      </c>
      <c r="C74" s="8">
        <v>331000</v>
      </c>
    </row>
    <row r="75" spans="1:3" x14ac:dyDescent="0.15">
      <c r="A75" s="13">
        <v>72</v>
      </c>
      <c r="B75" s="8">
        <v>246300</v>
      </c>
      <c r="C75" s="8">
        <v>332500</v>
      </c>
    </row>
    <row r="76" spans="1:3" x14ac:dyDescent="0.15">
      <c r="A76" s="15">
        <v>73</v>
      </c>
      <c r="B76" s="12">
        <v>246800</v>
      </c>
      <c r="C76" s="12">
        <v>333900</v>
      </c>
    </row>
    <row r="77" spans="1:3" x14ac:dyDescent="0.15">
      <c r="A77" s="13">
        <v>74</v>
      </c>
      <c r="B77" s="8">
        <v>247500</v>
      </c>
      <c r="C77" s="8">
        <v>335400</v>
      </c>
    </row>
    <row r="78" spans="1:3" x14ac:dyDescent="0.15">
      <c r="A78" s="13">
        <v>75</v>
      </c>
      <c r="B78" s="8">
        <v>248300</v>
      </c>
      <c r="C78" s="8">
        <v>336900</v>
      </c>
    </row>
    <row r="79" spans="1:3" x14ac:dyDescent="0.15">
      <c r="A79" s="14">
        <v>76</v>
      </c>
      <c r="B79" s="10">
        <v>249200</v>
      </c>
      <c r="C79" s="10">
        <v>338400</v>
      </c>
    </row>
    <row r="80" spans="1:3" x14ac:dyDescent="0.15">
      <c r="A80" s="15">
        <v>77</v>
      </c>
      <c r="B80" s="12">
        <v>249800</v>
      </c>
      <c r="C80" s="12">
        <v>339800</v>
      </c>
    </row>
    <row r="81" spans="1:3" x14ac:dyDescent="0.15">
      <c r="A81" s="13">
        <v>78</v>
      </c>
      <c r="B81" s="8"/>
      <c r="C81" s="8">
        <v>341200</v>
      </c>
    </row>
    <row r="82" spans="1:3" x14ac:dyDescent="0.15">
      <c r="A82" s="13">
        <v>79</v>
      </c>
      <c r="B82" s="8"/>
      <c r="C82" s="8">
        <v>342600</v>
      </c>
    </row>
    <row r="83" spans="1:3" x14ac:dyDescent="0.15">
      <c r="A83" s="14">
        <v>80</v>
      </c>
      <c r="B83" s="10"/>
      <c r="C83" s="10">
        <v>344000</v>
      </c>
    </row>
    <row r="84" spans="1:3" x14ac:dyDescent="0.15">
      <c r="A84" s="13">
        <v>81</v>
      </c>
      <c r="B84" s="8"/>
      <c r="C84" s="8">
        <v>345200</v>
      </c>
    </row>
    <row r="85" spans="1:3" x14ac:dyDescent="0.15">
      <c r="A85" s="13">
        <v>82</v>
      </c>
      <c r="B85" s="8"/>
      <c r="C85" s="8">
        <v>346600</v>
      </c>
    </row>
    <row r="86" spans="1:3" x14ac:dyDescent="0.15">
      <c r="A86" s="13">
        <v>83</v>
      </c>
      <c r="B86" s="8"/>
      <c r="C86" s="8">
        <v>347900</v>
      </c>
    </row>
    <row r="87" spans="1:3" x14ac:dyDescent="0.15">
      <c r="A87" s="13">
        <v>84</v>
      </c>
      <c r="B87" s="10"/>
      <c r="C87" s="8">
        <v>349300</v>
      </c>
    </row>
    <row r="88" spans="1:3" x14ac:dyDescent="0.15">
      <c r="A88" s="15">
        <v>85</v>
      </c>
      <c r="B88" s="8"/>
      <c r="C88" s="12">
        <v>350600</v>
      </c>
    </row>
    <row r="89" spans="1:3" x14ac:dyDescent="0.15">
      <c r="A89" s="13">
        <v>86</v>
      </c>
      <c r="B89" s="8"/>
      <c r="C89" s="8">
        <v>352000</v>
      </c>
    </row>
    <row r="90" spans="1:3" x14ac:dyDescent="0.15">
      <c r="A90" s="13">
        <v>87</v>
      </c>
      <c r="B90" s="8"/>
      <c r="C90" s="8">
        <v>353100</v>
      </c>
    </row>
    <row r="91" spans="1:3" x14ac:dyDescent="0.15">
      <c r="A91" s="14">
        <v>88</v>
      </c>
      <c r="B91" s="10"/>
      <c r="C91" s="10">
        <v>354300</v>
      </c>
    </row>
    <row r="92" spans="1:3" x14ac:dyDescent="0.15">
      <c r="A92" s="13">
        <v>89</v>
      </c>
      <c r="B92" s="8"/>
      <c r="C92" s="8">
        <v>355300</v>
      </c>
    </row>
    <row r="93" spans="1:3" x14ac:dyDescent="0.15">
      <c r="A93" s="13">
        <v>90</v>
      </c>
      <c r="B93" s="8"/>
      <c r="C93" s="8">
        <v>356300</v>
      </c>
    </row>
    <row r="94" spans="1:3" x14ac:dyDescent="0.15">
      <c r="A94" s="13">
        <v>91</v>
      </c>
      <c r="B94" s="8"/>
      <c r="C94" s="8">
        <v>357400</v>
      </c>
    </row>
    <row r="95" spans="1:3" x14ac:dyDescent="0.15">
      <c r="A95" s="14">
        <v>92</v>
      </c>
      <c r="B95" s="10"/>
      <c r="C95" s="10">
        <v>358400</v>
      </c>
    </row>
    <row r="96" spans="1:3" x14ac:dyDescent="0.15">
      <c r="A96" s="15">
        <v>93</v>
      </c>
      <c r="B96" s="8"/>
      <c r="C96" s="12">
        <v>359400</v>
      </c>
    </row>
    <row r="97" spans="1:3" x14ac:dyDescent="0.15">
      <c r="A97" s="13">
        <v>94</v>
      </c>
      <c r="B97" s="8"/>
      <c r="C97" s="8">
        <v>360400</v>
      </c>
    </row>
    <row r="98" spans="1:3" x14ac:dyDescent="0.15">
      <c r="A98" s="13">
        <v>95</v>
      </c>
      <c r="B98" s="8"/>
      <c r="C98" s="8">
        <v>361400</v>
      </c>
    </row>
    <row r="99" spans="1:3" x14ac:dyDescent="0.15">
      <c r="A99" s="14">
        <v>96</v>
      </c>
      <c r="B99" s="10"/>
      <c r="C99" s="10">
        <v>362400</v>
      </c>
    </row>
    <row r="100" spans="1:3" x14ac:dyDescent="0.15">
      <c r="A100" s="13">
        <v>97</v>
      </c>
      <c r="B100" s="8"/>
      <c r="C100" s="8">
        <v>363300</v>
      </c>
    </row>
    <row r="101" spans="1:3" x14ac:dyDescent="0.15">
      <c r="A101" s="13">
        <v>98</v>
      </c>
      <c r="B101" s="8"/>
      <c r="C101" s="8">
        <v>364200</v>
      </c>
    </row>
    <row r="102" spans="1:3" x14ac:dyDescent="0.15">
      <c r="A102" s="13">
        <v>99</v>
      </c>
      <c r="B102" s="8"/>
      <c r="C102" s="8">
        <v>365000</v>
      </c>
    </row>
    <row r="103" spans="1:3" x14ac:dyDescent="0.15">
      <c r="A103" s="14">
        <v>100</v>
      </c>
      <c r="B103" s="10"/>
      <c r="C103" s="10">
        <v>365900</v>
      </c>
    </row>
    <row r="104" spans="1:3" x14ac:dyDescent="0.15">
      <c r="A104" s="15">
        <v>101</v>
      </c>
      <c r="B104" s="8"/>
      <c r="C104" s="12">
        <v>366800</v>
      </c>
    </row>
    <row r="105" spans="1:3" x14ac:dyDescent="0.15">
      <c r="A105" s="13">
        <v>102</v>
      </c>
      <c r="B105" s="8"/>
      <c r="C105" s="8">
        <v>367700</v>
      </c>
    </row>
    <row r="106" spans="1:3" x14ac:dyDescent="0.15">
      <c r="A106" s="13">
        <v>103</v>
      </c>
      <c r="B106" s="8"/>
      <c r="C106" s="8">
        <v>368500</v>
      </c>
    </row>
    <row r="107" spans="1:3" x14ac:dyDescent="0.15">
      <c r="A107" s="14">
        <v>104</v>
      </c>
      <c r="B107" s="10"/>
      <c r="C107" s="10">
        <v>369300</v>
      </c>
    </row>
    <row r="108" spans="1:3" x14ac:dyDescent="0.15">
      <c r="A108" s="15">
        <v>105</v>
      </c>
      <c r="B108" s="12"/>
      <c r="C108" s="12">
        <v>370000</v>
      </c>
    </row>
    <row r="109" spans="1:3" x14ac:dyDescent="0.15">
      <c r="A109" s="13">
        <v>106</v>
      </c>
      <c r="B109" s="8"/>
      <c r="C109" s="8">
        <v>370900</v>
      </c>
    </row>
    <row r="110" spans="1:3" x14ac:dyDescent="0.15">
      <c r="A110" s="13">
        <v>107</v>
      </c>
      <c r="B110" s="8"/>
      <c r="C110" s="8">
        <v>371600</v>
      </c>
    </row>
    <row r="111" spans="1:3" x14ac:dyDescent="0.15">
      <c r="A111" s="14">
        <v>108</v>
      </c>
      <c r="B111" s="16"/>
      <c r="C111" s="17">
        <v>372300</v>
      </c>
    </row>
    <row r="112" spans="1:3" x14ac:dyDescent="0.15">
      <c r="A112" s="15">
        <v>109</v>
      </c>
      <c r="B112" s="18"/>
      <c r="C112" s="19">
        <v>373000</v>
      </c>
    </row>
    <row r="113" spans="1:3" x14ac:dyDescent="0.15">
      <c r="A113" s="13">
        <v>110</v>
      </c>
      <c r="B113" s="20"/>
      <c r="C113" s="21">
        <v>373700</v>
      </c>
    </row>
    <row r="114" spans="1:3" x14ac:dyDescent="0.15">
      <c r="A114" s="13">
        <v>111</v>
      </c>
      <c r="B114" s="20"/>
      <c r="C114" s="21">
        <v>374400</v>
      </c>
    </row>
    <row r="115" spans="1:3" x14ac:dyDescent="0.15">
      <c r="A115" s="14">
        <v>112</v>
      </c>
      <c r="B115" s="16"/>
      <c r="C115" s="17">
        <v>375100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①月額</vt:lpstr>
      <vt:lpstr>②日額</vt:lpstr>
      <vt:lpstr>③時給</vt:lpstr>
      <vt:lpstr>会計年度給料表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2020-02-06T00:23:11Z</dcterms:modified>
</cp:coreProperties>
</file>